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1400" windowHeight="5325" tabRatio="601" activeTab="0"/>
  </bookViews>
  <sheets>
    <sheet name="Primary Layout" sheetId="1" r:id="rId1"/>
  </sheets>
  <definedNames>
    <definedName name="_xlnm.Print_Area" localSheetId="0">'Primary Layout'!$A$1:$AF$118</definedName>
    <definedName name="_xlnm.Print_Titles" localSheetId="0">'Primary Layout'!$3:$15</definedName>
    <definedName name="Z_39F11119_64A3_488E_938D_9AA9B004F05A_.wvu.PrintArea" localSheetId="0" hidden="1">'Primary Layout'!#REF!</definedName>
    <definedName name="Z_39F11119_64A3_488E_938D_9AA9B004F05A_.wvu.PrintTitles" localSheetId="0" hidden="1">'Primary Layout'!$3:$15</definedName>
    <definedName name="Z_63CCEF0A_44D0_4253_B827_085757226EA4_.wvu.PrintArea" localSheetId="0" hidden="1">'Primary Layout'!#REF!</definedName>
    <definedName name="Z_63CCEF0A_44D0_4253_B827_085757226EA4_.wvu.PrintTitles" localSheetId="0" hidden="1">'Primary Layout'!$3:$15</definedName>
    <definedName name="Z_E6A92165_51EA_4C0B_BA75_421AF71D4B74_.wvu.PrintArea" localSheetId="0" hidden="1">'Primary Layout'!#REF!</definedName>
    <definedName name="Z_E6A92165_51EA_4C0B_BA75_421AF71D4B74_.wvu.PrintTitles" localSheetId="0" hidden="1">'Primary Layout'!$3:$15</definedName>
    <definedName name="Z_F0A6A8BB_1E56_4C91_9869_663B5C222160_.wvu.PrintArea" localSheetId="0" hidden="1">'Primary Layout'!#REF!</definedName>
    <definedName name="Z_F0A6A8BB_1E56_4C91_9869_663B5C222160_.wvu.PrintTitles" localSheetId="0" hidden="1">'Primary Layout'!$3:$15</definedName>
  </definedNames>
  <calcPr fullCalcOnLoad="1"/>
</workbook>
</file>

<file path=xl/sharedStrings.xml><?xml version="1.0" encoding="utf-8"?>
<sst xmlns="http://schemas.openxmlformats.org/spreadsheetml/2006/main" count="371" uniqueCount="152">
  <si>
    <t>Primary Layout Report Date:</t>
  </si>
  <si>
    <r>
      <t>Please list Securities in Cusip Order</t>
    </r>
    <r>
      <rPr>
        <b/>
        <u val="single"/>
        <sz val="12"/>
        <rFont val="Arial"/>
        <family val="2"/>
      </rPr>
      <t xml:space="preserve"> (Skip Rows Between Entries)</t>
    </r>
  </si>
  <si>
    <t>Year Included in Shareholders' Income</t>
  </si>
  <si>
    <t>Box 6</t>
  </si>
  <si>
    <t>Box 1a Total</t>
  </si>
  <si>
    <t>Box 1b Total</t>
  </si>
  <si>
    <t>Box 2a</t>
  </si>
  <si>
    <t>Box 2b</t>
  </si>
  <si>
    <t>Box 2c</t>
  </si>
  <si>
    <t>Box 2d</t>
  </si>
  <si>
    <t>Box 3</t>
  </si>
  <si>
    <t>Box 8</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</si>
  <si>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</si>
  <si>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</si>
  <si>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</si>
  <si>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</si>
  <si>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</si>
  <si>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</si>
  <si>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</si>
  <si>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</si>
  <si>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</si>
  <si>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</si>
  <si>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</si>
  <si>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</si>
  <si>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</si>
  <si>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</si>
  <si>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</si>
  <si>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</si>
  <si>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</si>
  <si>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</si>
  <si>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</si>
  <si>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</si>
  <si>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</si>
  <si>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</si>
  <si>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</si>
  <si>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</si>
  <si>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</si>
  <si>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</si>
  <si>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</si>
  <si>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</si>
  <si>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</si>
  <si>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</si>
  <si>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</si>
  <si>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</si>
  <si>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</si>
  <si>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</si>
  <si>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</si>
  <si>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</si>
  <si>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</si>
  <si>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</si>
  <si>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</si>
  <si>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</si>
  <si>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</si>
  <si>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</si>
  <si>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</si>
  <si>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</si>
  <si>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</si>
  <si>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</si>
  <si>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</si>
  <si>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</si>
  <si>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</si>
  <si>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</si>
  <si>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</si>
  <si>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</si>
  <si>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</si>
  <si>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</si>
  <si>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</si>
  <si>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</si>
  <si>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</si>
  <si>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</si>
  <si>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</si>
  <si>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</si>
  <si>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</si>
  <si>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</si>
  <si>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</si>
  <si>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</si>
  <si>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</si>
  <si>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17, 2014</t>
  </si>
  <si>
    <t>Direxion Dynamic HY Bond Fund (Inv)</t>
  </si>
  <si>
    <t>PDHYX</t>
  </si>
  <si>
    <t xml:space="preserve">Direxion Dynamic VP HY Bond Fund </t>
  </si>
  <si>
    <t>25459Q303</t>
  </si>
  <si>
    <t>Direxion US Govt Money Market Fund</t>
  </si>
  <si>
    <t>DXMXX</t>
  </si>
  <si>
    <t>Direxion US Govt Money Market Fund Class A 0948</t>
  </si>
  <si>
    <t>Direxion US Govt Money Market Fund Class C 0948</t>
  </si>
  <si>
    <t>Daily</t>
  </si>
  <si>
    <t>Direxion Monthly S&amp;P 500 Bull 2X Fund</t>
  </si>
  <si>
    <t>DXSLX</t>
  </si>
  <si>
    <t>Direxion Monthly Small Cap Bull 2X Fund</t>
  </si>
  <si>
    <t>DXRLX</t>
  </si>
  <si>
    <t>Direxion/Wilshire Dynamic Fund (A)</t>
  </si>
  <si>
    <t>DXDWX</t>
  </si>
  <si>
    <t>Direxion/Wilshire Dynamic Fund (C)</t>
  </si>
  <si>
    <t>DXWCX</t>
  </si>
  <si>
    <t>HCM Freedom Fund</t>
  </si>
  <si>
    <t>HCMFX</t>
  </si>
  <si>
    <t>R</t>
  </si>
  <si>
    <t>Direxion All Cap Insider Sentiment Shares</t>
  </si>
  <si>
    <t>25459Y769</t>
  </si>
  <si>
    <t>KNOW</t>
  </si>
  <si>
    <t>Direxion Daily 20+ Year Treasury Bull 3X Shares</t>
  </si>
  <si>
    <t>25459W540</t>
  </si>
  <si>
    <t>TMF</t>
  </si>
  <si>
    <t>Direxion Daily Brazil Bear 3X Shares</t>
  </si>
  <si>
    <t>25459Y538</t>
  </si>
  <si>
    <t>BRZS</t>
  </si>
  <si>
    <t xml:space="preserve">Direxion Daily Brazil Bull 3X Shares </t>
  </si>
  <si>
    <t>25459Y546</t>
  </si>
  <si>
    <t>BRZU</t>
  </si>
  <si>
    <t>Direxion Daily Healthcare Bull 3X Shares</t>
  </si>
  <si>
    <t>25459Y876</t>
  </si>
  <si>
    <t>CURE</t>
  </si>
  <si>
    <t>Direxion Daily Japan Bull 3X Shares</t>
  </si>
  <si>
    <t>25459Y413</t>
  </si>
  <si>
    <t>JPNL</t>
  </si>
  <si>
    <t>Direxion Daily Mid Cap Bull 3X Shares</t>
  </si>
  <si>
    <t>25459W730</t>
  </si>
  <si>
    <t>MIDU</t>
  </si>
  <si>
    <t>Direxion Daily Small Cap Bull 3X Shares</t>
  </si>
  <si>
    <t>25459W847</t>
  </si>
  <si>
    <t>TNA</t>
  </si>
  <si>
    <t>Direxion Daily South Korea Bull 3X Shares</t>
  </si>
  <si>
    <t>25459Y520</t>
  </si>
  <si>
    <t>KORU</t>
  </si>
  <si>
    <t>Direxion NASDAQ 100 Equal Weighted Index</t>
  </si>
  <si>
    <t>25459Y207</t>
  </si>
  <si>
    <t>QQQE</t>
  </si>
  <si>
    <t>Direxion S&amp;P 500 RC Volatility Response Shares</t>
  </si>
  <si>
    <t>25459Y728</t>
  </si>
  <si>
    <t>VSPY</t>
  </si>
  <si>
    <t>Direxion All Cap Insider Sentiment Shares Total</t>
  </si>
  <si>
    <t>Direxion Daily 20+ Year Treasury Bull 3X Shares Total</t>
  </si>
  <si>
    <t>Direxion Daily Brazil Bear 3X Shares Total</t>
  </si>
  <si>
    <t>Direxion Daily Brazil Bull 3X Shares  Total</t>
  </si>
  <si>
    <t>Direxion Daily Healthcare Bull 3X Shares Total</t>
  </si>
  <si>
    <t>Direxion Daily Japan Bull 3X Shares Total</t>
  </si>
  <si>
    <t>Direxion Daily Mid Cap Bull 3X Shares Total</t>
  </si>
  <si>
    <t>Direxion Daily Small Cap Bull 3X Shares Total</t>
  </si>
  <si>
    <t>Direxion Daily South Korea Bull 3X Shares Total</t>
  </si>
  <si>
    <t>Direxion Dynamic HY Bond Fund (Inv) Total</t>
  </si>
  <si>
    <t>Direxion Dynamic VP HY Bond Fund  Total</t>
  </si>
  <si>
    <t>Direxion Monthly S&amp;P 500 Bull 2X Fund Total</t>
  </si>
  <si>
    <t>Direxion Monthly Small Cap Bull 2X Fund Total</t>
  </si>
  <si>
    <t>Direxion NASDAQ 100 Equal Weighted Index Total</t>
  </si>
  <si>
    <t>Direxion S&amp;P 500 RC Volatility Response Shares Total</t>
  </si>
  <si>
    <t>Direxion US Govt Money Market Fund Total</t>
  </si>
  <si>
    <t>Direxion US Govt Money Market Fund Class A 0948 Total</t>
  </si>
  <si>
    <t>Direxion US Govt Money Market Fund Class C 0948 Total</t>
  </si>
  <si>
    <t>Direxion/Wilshire Dynamic Fund (A) Total</t>
  </si>
  <si>
    <t>Direxion/Wilshire Dynamic Fund (C) Total</t>
  </si>
  <si>
    <t>HCM Freedom Fund Total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</si>
</sst>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_);\(0.00000000\)"/>
    <numFmt numFmtId="165" formatCode="0.00000000"/>
    <numFmt numFmtId="166" formatCode="0.00000_);\(0.00000\)"/>
    <numFmt numFmtId="167" formatCode="0.000000"/>
    <numFmt numFmtId="168" formatCode="0.0000000"/>
    <numFmt numFmtId="169" formatCode="0.00000"/>
    <numFmt numFmtId="170" formatCode="&quot;Yes&quot;;&quot;Yes&quot;;&quot;No&quot;"/>
    <numFmt numFmtId="171" formatCode="&quot;True&quot;;&quot;True&quot;;&quot;False&quot;"/>
    <numFmt numFmtId="172" formatCode="&quot;On&quot;;&quot;On&quot;;&quot;Off&quot;"/>
    <numFmt numFmtId="173" formatCode="[$€-2]\ #,##0.00_);[Red]\([$€-2]\ #,##0.00\)"/>
    <numFmt numFmtId="174" formatCode="0.000000000_);\(0.000000000\)"/>
    <numFmt numFmtId="175" formatCode="0.0000000_);\(0.0000000\)"/>
    <numFmt numFmtId="176" formatCode="0.000000_);\(0.000000\)"/>
    <numFmt numFmtId="177" formatCode="_(* #,##0.00000000_);_(* \(#,##0.00000000\);_(* &quot;-&quot;????????_);_(@_)"/>
    <numFmt numFmtId="178" formatCode="0.0%"/>
    <numFmt numFmtId="179" formatCode="#,##0.00000000"/>
  </numFmts>
  <fonts count="50">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2" fillId="3" borderId="0" applyNumberFormat="0" applyBorder="0" applyAlignment="0" applyProtection="0"/>
    <xf numFmtId="0" fontId="31" fillId="4" borderId="0" applyNumberFormat="0" applyBorder="0" applyAlignment="0" applyProtection="0"/>
    <xf numFmtId="0" fontId="12" fillId="5" borderId="0" applyNumberFormat="0" applyBorder="0" applyAlignment="0" applyProtection="0"/>
    <xf numFmtId="0" fontId="31" fillId="6" borderId="0" applyNumberFormat="0" applyBorder="0" applyAlignment="0" applyProtection="0"/>
    <xf numFmtId="0" fontId="12" fillId="7" borderId="0" applyNumberFormat="0" applyBorder="0" applyAlignment="0" applyProtection="0"/>
    <xf numFmtId="0" fontId="31" fillId="8" borderId="0" applyNumberFormat="0" applyBorder="0" applyAlignment="0" applyProtection="0"/>
    <xf numFmtId="0" fontId="12" fillId="9" borderId="0" applyNumberFormat="0" applyBorder="0" applyAlignment="0" applyProtection="0"/>
    <xf numFmtId="0" fontId="31" fillId="10" borderId="0" applyNumberFormat="0" applyBorder="0" applyAlignment="0" applyProtection="0"/>
    <xf numFmtId="0" fontId="12" fillId="11" borderId="0" applyNumberFormat="0" applyBorder="0" applyAlignment="0" applyProtection="0"/>
    <xf numFmtId="0" fontId="31" fillId="12" borderId="0" applyNumberFormat="0" applyBorder="0" applyAlignment="0" applyProtection="0"/>
    <xf numFmtId="0" fontId="12" fillId="13" borderId="0" applyNumberFormat="0" applyBorder="0" applyAlignment="0" applyProtection="0"/>
    <xf numFmtId="0" fontId="31" fillId="14" borderId="0" applyNumberFormat="0" applyBorder="0" applyAlignment="0" applyProtection="0"/>
    <xf numFmtId="0" fontId="12" fillId="15" borderId="0" applyNumberFormat="0" applyBorder="0" applyAlignment="0" applyProtection="0"/>
    <xf numFmtId="0" fontId="31" fillId="16" borderId="0" applyNumberFormat="0" applyBorder="0" applyAlignment="0" applyProtection="0"/>
    <xf numFmtId="0" fontId="12" fillId="17" borderId="0" applyNumberFormat="0" applyBorder="0" applyAlignment="0" applyProtection="0"/>
    <xf numFmtId="0" fontId="31" fillId="18" borderId="0" applyNumberFormat="0" applyBorder="0" applyAlignment="0" applyProtection="0"/>
    <xf numFmtId="0" fontId="12" fillId="19" borderId="0" applyNumberFormat="0" applyBorder="0" applyAlignment="0" applyProtection="0"/>
    <xf numFmtId="0" fontId="31" fillId="20" borderId="0" applyNumberFormat="0" applyBorder="0" applyAlignment="0" applyProtection="0"/>
    <xf numFmtId="0" fontId="12" fillId="9" borderId="0" applyNumberFormat="0" applyBorder="0" applyAlignment="0" applyProtection="0"/>
    <xf numFmtId="0" fontId="31" fillId="21" borderId="0" applyNumberFormat="0" applyBorder="0" applyAlignment="0" applyProtection="0"/>
    <xf numFmtId="0" fontId="12" fillId="15" borderId="0" applyNumberFormat="0" applyBorder="0" applyAlignment="0" applyProtection="0"/>
    <xf numFmtId="0" fontId="31" fillId="22" borderId="0" applyNumberFormat="0" applyBorder="0" applyAlignment="0" applyProtection="0"/>
    <xf numFmtId="0" fontId="12" fillId="23" borderId="0" applyNumberFormat="0" applyBorder="0" applyAlignment="0" applyProtection="0"/>
    <xf numFmtId="0" fontId="32" fillId="24" borderId="0" applyNumberFormat="0" applyBorder="0" applyAlignment="0" applyProtection="0"/>
    <xf numFmtId="0" fontId="13" fillId="25" borderId="0" applyNumberFormat="0" applyBorder="0" applyAlignment="0" applyProtection="0"/>
    <xf numFmtId="0" fontId="32" fillId="26" borderId="0" applyNumberFormat="0" applyBorder="0" applyAlignment="0" applyProtection="0"/>
    <xf numFmtId="0" fontId="13" fillId="17" borderId="0" applyNumberFormat="0" applyBorder="0" applyAlignment="0" applyProtection="0"/>
    <xf numFmtId="0" fontId="32" fillId="27" borderId="0" applyNumberFormat="0" applyBorder="0" applyAlignment="0" applyProtection="0"/>
    <xf numFmtId="0" fontId="13" fillId="19" borderId="0" applyNumberFormat="0" applyBorder="0" applyAlignment="0" applyProtection="0"/>
    <xf numFmtId="0" fontId="32" fillId="28" borderId="0" applyNumberFormat="0" applyBorder="0" applyAlignment="0" applyProtection="0"/>
    <xf numFmtId="0" fontId="13" fillId="29" borderId="0" applyNumberFormat="0" applyBorder="0" applyAlignment="0" applyProtection="0"/>
    <xf numFmtId="0" fontId="32" fillId="30" borderId="0" applyNumberFormat="0" applyBorder="0" applyAlignment="0" applyProtection="0"/>
    <xf numFmtId="0" fontId="13" fillId="31" borderId="0" applyNumberFormat="0" applyBorder="0" applyAlignment="0" applyProtection="0"/>
    <xf numFmtId="0" fontId="32" fillId="32" borderId="0" applyNumberFormat="0" applyBorder="0" applyAlignment="0" applyProtection="0"/>
    <xf numFmtId="0" fontId="13" fillId="33" borderId="0" applyNumberFormat="0" applyBorder="0" applyAlignment="0" applyProtection="0"/>
    <xf numFmtId="0" fontId="32" fillId="34" borderId="0" applyNumberFormat="0" applyBorder="0" applyAlignment="0" applyProtection="0"/>
    <xf numFmtId="0" fontId="13" fillId="35" borderId="0" applyNumberFormat="0" applyBorder="0" applyAlignment="0" applyProtection="0"/>
    <xf numFmtId="0" fontId="32" fillId="36" borderId="0" applyNumberFormat="0" applyBorder="0" applyAlignment="0" applyProtection="0"/>
    <xf numFmtId="0" fontId="13" fillId="37" borderId="0" applyNumberFormat="0" applyBorder="0" applyAlignment="0" applyProtection="0"/>
    <xf numFmtId="0" fontId="32" fillId="38" borderId="0" applyNumberFormat="0" applyBorder="0" applyAlignment="0" applyProtection="0"/>
    <xf numFmtId="0" fontId="13" fillId="39" borderId="0" applyNumberFormat="0" applyBorder="0" applyAlignment="0" applyProtection="0"/>
    <xf numFmtId="0" fontId="32" fillId="40" borderId="0" applyNumberFormat="0" applyBorder="0" applyAlignment="0" applyProtection="0"/>
    <xf numFmtId="0" fontId="13" fillId="29" borderId="0" applyNumberFormat="0" applyBorder="0" applyAlignment="0" applyProtection="0"/>
    <xf numFmtId="0" fontId="32" fillId="41" borderId="0" applyNumberFormat="0" applyBorder="0" applyAlignment="0" applyProtection="0"/>
    <xf numFmtId="0" fontId="13" fillId="31" borderId="0" applyNumberFormat="0" applyBorder="0" applyAlignment="0" applyProtection="0"/>
    <xf numFmtId="0" fontId="32" fillId="42" borderId="0" applyNumberFormat="0" applyBorder="0" applyAlignment="0" applyProtection="0"/>
    <xf numFmtId="0" fontId="13" fillId="43" borderId="0" applyNumberFormat="0" applyBorder="0" applyAlignment="0" applyProtection="0"/>
    <xf numFmtId="0" fontId="33" fillId="44" borderId="0" applyNumberFormat="0" applyBorder="0" applyAlignment="0" applyProtection="0"/>
    <xf numFmtId="0" fontId="14" fillId="5" borderId="0" applyNumberFormat="0" applyBorder="0" applyAlignment="0" applyProtection="0"/>
    <xf numFmtId="0" fontId="34" fillId="45" borderId="1" applyNumberFormat="0" applyAlignment="0" applyProtection="0"/>
    <xf numFmtId="0" fontId="15" fillId="46" borderId="2"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38" fillId="49" borderId="0" applyNumberFormat="0" applyBorder="0" applyAlignment="0" applyProtection="0"/>
    <xf numFmtId="0" fontId="18" fillId="7" borderId="0" applyNumberFormat="0" applyBorder="0" applyAlignment="0" applyProtection="0"/>
    <xf numFmtId="0" fontId="39" fillId="0" borderId="5" applyNumberFormat="0" applyFill="0" applyAlignment="0" applyProtection="0"/>
    <xf numFmtId="0" fontId="19" fillId="0" borderId="6" applyNumberFormat="0" applyFill="0" applyAlignment="0" applyProtection="0"/>
    <xf numFmtId="0" fontId="40" fillId="0" borderId="7" applyNumberFormat="0" applyFill="0" applyAlignment="0" applyProtection="0"/>
    <xf numFmtId="0" fontId="20" fillId="0" borderId="8" applyNumberFormat="0" applyFill="0" applyAlignment="0" applyProtection="0"/>
    <xf numFmtId="0" fontId="41" fillId="0" borderId="9" applyNumberFormat="0" applyFill="0" applyAlignment="0" applyProtection="0"/>
    <xf numFmtId="0" fontId="21" fillId="0" borderId="10" applyNumberFormat="0" applyFill="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3" fillId="50" borderId="1" applyNumberFormat="0" applyAlignment="0" applyProtection="0"/>
    <xf numFmtId="0" fontId="22" fillId="13" borderId="2" applyNumberFormat="0" applyAlignment="0" applyProtection="0"/>
    <xf numFmtId="0" fontId="44" fillId="0" borderId="11" applyNumberFormat="0" applyFill="0" applyAlignment="0" applyProtection="0"/>
    <xf numFmtId="0" fontId="23" fillId="0" borderId="12" applyNumberFormat="0" applyFill="0" applyAlignment="0" applyProtection="0"/>
    <xf numFmtId="0" fontId="45"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6"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8" fillId="0" borderId="17" applyNumberFormat="0" applyFill="0" applyAlignment="0" applyProtection="0"/>
    <xf numFmtId="0" fontId="27" fillId="0" borderId="18" applyNumberFormat="0" applyFill="0" applyAlignment="0" applyProtection="0"/>
    <xf numFmtId="0" fontId="49" fillId="0" borderId="0" applyNumberFormat="0" applyFill="0" applyBorder="0" applyAlignment="0" applyProtection="0"/>
    <xf numFmtId="0" fontId="28"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13" borderId="19"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20"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21" xfId="0"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24" xfId="0" applyFont="1" applyBorder="1" applyAlignment="1">
      <alignment horizontal="center"/>
    </xf>
    <xf numFmtId="9" fontId="8" fillId="0" borderId="24"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24"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23"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20" xfId="0" applyFont="1" applyFill="1" applyBorder="1" applyAlignment="1">
      <alignment horizontal="center"/>
    </xf>
    <xf numFmtId="0" fontId="8" fillId="0" borderId="20" xfId="0" applyFont="1" applyFill="1" applyBorder="1" applyAlignment="1">
      <alignment horizontal="center"/>
    </xf>
    <xf numFmtId="0" fontId="1" fillId="0" borderId="25"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 fillId="0" borderId="25" xfId="0" applyFont="1" applyFill="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0" fillId="0" borderId="21" xfId="0" applyBorder="1" applyAlignment="1">
      <alignment/>
    </xf>
    <xf numFmtId="0" fontId="7" fillId="0" borderId="21" xfId="0" applyFont="1" applyBorder="1" applyAlignment="1">
      <alignment/>
    </xf>
    <xf numFmtId="0" fontId="7" fillId="0" borderId="0" xfId="0" applyFont="1" applyBorder="1" applyAlignment="1">
      <alignment horizontal="center"/>
    </xf>
    <xf numFmtId="0" fontId="0" fillId="0" borderId="0" xfId="0" applyBorder="1" applyAlignment="1">
      <alignment/>
    </xf>
    <xf numFmtId="0" fontId="7" fillId="0" borderId="0" xfId="0" applyFont="1" applyBorder="1" applyAlignment="1">
      <alignment/>
    </xf>
    <xf numFmtId="9" fontId="8" fillId="0" borderId="0" xfId="0" applyNumberFormat="1" applyFont="1" applyBorder="1" applyAlignment="1" quotePrefix="1">
      <alignment horizontal="center"/>
    </xf>
    <xf numFmtId="14" fontId="0" fillId="0" borderId="27" xfId="0" applyNumberFormat="1" applyBorder="1" applyAlignment="1">
      <alignment horizontal="left"/>
    </xf>
    <xf numFmtId="49" fontId="0" fillId="0" borderId="0" xfId="0" applyNumberFormat="1" applyFont="1" applyFill="1" applyAlignment="1">
      <alignment/>
    </xf>
    <xf numFmtId="14" fontId="0" fillId="0" borderId="0" xfId="0" applyNumberFormat="1" applyFont="1" applyFill="1" applyAlignment="1">
      <alignment/>
    </xf>
    <xf numFmtId="0" fontId="0" fillId="0" borderId="0" xfId="0" applyFont="1" applyFill="1" applyAlignment="1">
      <alignment/>
    </xf>
    <xf numFmtId="164" fontId="0" fillId="0" borderId="0" xfId="0" applyNumberFormat="1" applyAlignment="1">
      <alignment wrapText="1"/>
    </xf>
    <xf numFmtId="165" fontId="0" fillId="0" borderId="0" xfId="0" applyNumberFormat="1" applyFont="1" applyFill="1" applyAlignment="1">
      <alignment/>
    </xf>
    <xf numFmtId="164" fontId="0" fillId="0" borderId="0" xfId="0" applyNumberFormat="1" applyFont="1" applyFill="1" applyAlignment="1">
      <alignment/>
    </xf>
    <xf numFmtId="166" fontId="0" fillId="0" borderId="0" xfId="0" applyNumberFormat="1" applyFont="1" applyFill="1" applyAlignment="1">
      <alignment/>
    </xf>
    <xf numFmtId="0" fontId="0" fillId="0" borderId="0" xfId="0" applyFont="1" applyFill="1" applyBorder="1" applyAlignment="1">
      <alignment/>
    </xf>
    <xf numFmtId="49" fontId="0" fillId="0" borderId="0" xfId="0" applyNumberFormat="1" applyFont="1" applyFill="1" applyBorder="1" applyAlignment="1">
      <alignment/>
    </xf>
    <xf numFmtId="14"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0" xfId="0" applyNumberFormat="1" applyFont="1" applyFill="1" applyBorder="1" applyAlignment="1">
      <alignment/>
    </xf>
    <xf numFmtId="166" fontId="0" fillId="0" borderId="0" xfId="0" applyNumberFormat="1" applyFont="1" applyFill="1" applyBorder="1" applyAlignment="1">
      <alignment/>
    </xf>
    <xf numFmtId="49" fontId="0" fillId="0" borderId="0" xfId="97" applyNumberFormat="1" applyFont="1" applyFill="1">
      <alignment/>
      <protection/>
    </xf>
    <xf numFmtId="14" fontId="0" fillId="0" borderId="0" xfId="97" applyNumberFormat="1" applyFont="1" applyFill="1">
      <alignment/>
      <protection/>
    </xf>
    <xf numFmtId="0" fontId="0" fillId="0" borderId="0" xfId="97" applyFont="1" applyFill="1">
      <alignment/>
      <protection/>
    </xf>
    <xf numFmtId="165" fontId="0" fillId="0" borderId="0" xfId="97" applyNumberFormat="1" applyFont="1" applyFill="1">
      <alignment/>
      <protection/>
    </xf>
    <xf numFmtId="164" fontId="0" fillId="0" borderId="0" xfId="97" applyNumberFormat="1" applyFont="1" applyFill="1">
      <alignment/>
      <protection/>
    </xf>
    <xf numFmtId="166" fontId="0" fillId="0" borderId="0" xfId="97" applyNumberFormat="1" applyFont="1" applyFill="1">
      <alignment/>
      <protection/>
    </xf>
    <xf numFmtId="49" fontId="0" fillId="0" borderId="0" xfId="93" applyNumberFormat="1" applyFont="1" applyFill="1">
      <alignment/>
      <protection/>
    </xf>
    <xf numFmtId="14" fontId="0" fillId="0" borderId="0" xfId="93" applyNumberFormat="1" applyFont="1" applyFill="1">
      <alignment/>
      <protection/>
    </xf>
    <xf numFmtId="0" fontId="0" fillId="0" borderId="0" xfId="93" applyFont="1" applyFill="1">
      <alignment/>
      <protection/>
    </xf>
    <xf numFmtId="165" fontId="0" fillId="0" borderId="0" xfId="93" applyNumberFormat="1" applyFont="1" applyFill="1">
      <alignment/>
      <protection/>
    </xf>
    <xf numFmtId="164" fontId="0" fillId="0" borderId="0" xfId="93" applyNumberFormat="1" applyFont="1" applyFill="1">
      <alignment/>
      <protection/>
    </xf>
    <xf numFmtId="166" fontId="0" fillId="0" borderId="0" xfId="93" applyNumberFormat="1" applyFont="1" applyFill="1">
      <alignment/>
      <protection/>
    </xf>
    <xf numFmtId="0" fontId="1" fillId="0" borderId="0" xfId="97" applyFont="1" applyFill="1">
      <alignment/>
      <protection/>
    </xf>
    <xf numFmtId="0" fontId="1" fillId="0" borderId="0" xfId="93" applyFont="1" applyFill="1">
      <alignment/>
      <protection/>
    </xf>
    <xf numFmtId="0" fontId="1" fillId="0" borderId="0" xfId="0" applyFont="1" applyFill="1" applyBorder="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24" xfId="0" applyFont="1" applyBorder="1" applyAlignment="1">
      <alignment horizontal="left"/>
    </xf>
    <xf numFmtId="0" fontId="0" fillId="0" borderId="24" xfId="0" applyBorder="1" applyAlignment="1">
      <alignment/>
    </xf>
    <xf numFmtId="0" fontId="7"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3 2" xfId="95"/>
    <cellStyle name="Normal 4" xfId="96"/>
    <cellStyle name="Normal 5" xfId="97"/>
    <cellStyle name="Note" xfId="98"/>
    <cellStyle name="Note 2" xfId="99"/>
    <cellStyle name="Output" xfId="100"/>
    <cellStyle name="Output 2" xfId="101"/>
    <cellStyle name="Percent" xfId="102"/>
    <cellStyle name="Percent 2" xfId="103"/>
    <cellStyle name="Percent 2 2" xfId="104"/>
    <cellStyle name="Title" xfId="105"/>
    <cellStyle name="Title 2" xfId="106"/>
    <cellStyle name="Total" xfId="107"/>
    <cellStyle name="Total 2" xfId="108"/>
    <cellStyle name="Warning Text" xfId="109"/>
    <cellStyle name="Warning Text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O118"/>
  <sheetViews>
    <sheetView tabSelected="1" zoomScale="85" zoomScaleNormal="85" workbookViewId="0" topLeftCell="A1">
      <selection activeCell="A119" sqref="A119:IV1619"/>
    </sheetView>
  </sheetViews>
  <sheetFormatPr defaultColWidth="9.140625" defaultRowHeight="12.75" outlineLevelRow="2"/>
  <cols>
    <col min="1" max="1" width="55.7109375" style="0" bestFit="1" customWidth="1"/>
    <col min="2" max="2" width="12.421875" style="0" bestFit="1" customWidth="1"/>
    <col min="7" max="7" width="10.28125" style="0" bestFit="1" customWidth="1"/>
    <col min="8" max="8" width="11.421875" style="0" customWidth="1"/>
    <col min="9" max="9" width="10.28125" style="0" bestFit="1" customWidth="1"/>
    <col min="10" max="10" width="12.00390625" style="0" customWidth="1"/>
    <col min="11" max="11" width="11.28125" style="0" bestFit="1" customWidth="1"/>
    <col min="12" max="12" width="11.00390625" style="0" bestFit="1" customWidth="1"/>
    <col min="13" max="13" width="16.8515625" style="0" customWidth="1"/>
    <col min="14" max="20" width="13.8515625" style="0" customWidth="1"/>
    <col min="21" max="21" width="11.8515625" style="0" customWidth="1"/>
    <col min="22" max="22" width="14.8515625" style="0" customWidth="1"/>
    <col min="23" max="23" width="11.140625" style="0" bestFit="1" customWidth="1"/>
    <col min="24" max="24" width="12.57421875" style="0" customWidth="1"/>
    <col min="25" max="25" width="12.8515625" style="0" customWidth="1"/>
    <col min="26" max="26" width="12.421875" style="0" customWidth="1"/>
    <col min="27" max="27" width="11.7109375" style="0" customWidth="1"/>
    <col min="28" max="29" width="11.28125" style="0" customWidth="1"/>
    <col min="30" max="30" width="12.421875" style="0" customWidth="1"/>
    <col min="31" max="31" width="13.7109375" style="0" customWidth="1"/>
    <col min="32" max="32" width="12.7109375" style="0"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1" t="s">
        <v>0</v>
      </c>
      <c r="B4" s="46">
        <v>41639</v>
      </c>
      <c r="C4" s="3"/>
      <c r="D4" s="31" t="s">
        <v>77</v>
      </c>
      <c r="E4" s="26"/>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75" t="s">
        <v>69</v>
      </c>
      <c r="B6" s="76"/>
      <c r="C6" s="76"/>
      <c r="D6" s="76"/>
      <c r="E6" s="76"/>
      <c r="F6" s="76"/>
      <c r="G6" s="76"/>
      <c r="H6" s="76"/>
      <c r="I6" s="76"/>
      <c r="J6" s="76"/>
      <c r="K6" s="77"/>
      <c r="L6" s="77"/>
      <c r="M6" s="77"/>
      <c r="N6" s="25"/>
      <c r="O6" s="25"/>
      <c r="P6" s="25"/>
      <c r="Q6" s="3"/>
      <c r="R6" s="3"/>
      <c r="S6" s="3"/>
      <c r="T6" s="3"/>
      <c r="U6" s="3"/>
      <c r="V6" s="3"/>
      <c r="W6" s="3"/>
      <c r="X6" s="3"/>
      <c r="Y6" s="3"/>
      <c r="Z6" s="3"/>
      <c r="AA6" s="3"/>
      <c r="AB6" s="3"/>
      <c r="AC6" s="3"/>
      <c r="AD6" s="3"/>
    </row>
    <row r="7" spans="1:30" ht="12.75">
      <c r="A7" s="76"/>
      <c r="B7" s="76"/>
      <c r="C7" s="76"/>
      <c r="D7" s="76"/>
      <c r="E7" s="76"/>
      <c r="F7" s="76"/>
      <c r="G7" s="76"/>
      <c r="H7" s="76"/>
      <c r="I7" s="76"/>
      <c r="J7" s="76"/>
      <c r="K7" s="77"/>
      <c r="L7" s="77"/>
      <c r="M7" s="77"/>
      <c r="N7" s="25"/>
      <c r="O7" s="25"/>
      <c r="P7" s="25"/>
      <c r="Q7" s="1"/>
      <c r="R7" s="1"/>
      <c r="S7" s="1"/>
      <c r="T7" s="1"/>
      <c r="U7" s="1"/>
      <c r="V7" s="1"/>
      <c r="W7" s="1"/>
      <c r="X7" s="1"/>
      <c r="Y7" s="1"/>
      <c r="Z7" s="3"/>
      <c r="AA7" s="3"/>
      <c r="AB7" s="3"/>
      <c r="AC7" s="3"/>
      <c r="AD7" s="3"/>
    </row>
    <row r="8" spans="1:30" ht="39" customHeight="1">
      <c r="A8" s="76"/>
      <c r="B8" s="76"/>
      <c r="C8" s="76"/>
      <c r="D8" s="76"/>
      <c r="E8" s="76"/>
      <c r="F8" s="76"/>
      <c r="G8" s="76"/>
      <c r="H8" s="76"/>
      <c r="I8" s="76"/>
      <c r="J8" s="76"/>
      <c r="K8" s="77"/>
      <c r="L8" s="77"/>
      <c r="M8" s="77"/>
      <c r="N8" s="25"/>
      <c r="O8" s="50"/>
      <c r="P8" s="25"/>
      <c r="Q8" s="3"/>
      <c r="R8" s="3"/>
      <c r="S8" s="3"/>
      <c r="T8" s="3"/>
      <c r="U8" s="3"/>
      <c r="V8" s="3"/>
      <c r="W8" s="3"/>
      <c r="X8" s="3"/>
      <c r="Y8" s="3"/>
      <c r="Z8" s="3"/>
      <c r="AA8" s="3"/>
      <c r="AB8" s="3"/>
      <c r="AC8" s="3"/>
      <c r="AD8" s="3"/>
    </row>
    <row r="9" spans="1:30" ht="12.7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0" ht="18">
      <c r="A10" s="78" t="s">
        <v>1</v>
      </c>
      <c r="B10" s="79"/>
      <c r="C10" s="79"/>
      <c r="D10" s="79"/>
      <c r="E10" s="79"/>
      <c r="F10" s="79"/>
      <c r="G10" s="79"/>
      <c r="H10" s="79"/>
      <c r="I10" s="79"/>
      <c r="J10" s="79"/>
      <c r="K10" s="5"/>
      <c r="L10" s="5"/>
      <c r="M10" s="5"/>
      <c r="N10" s="5"/>
      <c r="O10" s="5"/>
      <c r="P10" s="5"/>
      <c r="Q10" s="5"/>
      <c r="R10" s="5"/>
      <c r="S10" s="5"/>
      <c r="T10" s="5"/>
      <c r="U10" s="5"/>
      <c r="V10" s="5"/>
      <c r="W10" s="5"/>
      <c r="X10" s="5"/>
      <c r="Y10" s="5"/>
      <c r="Z10" s="5"/>
      <c r="AA10" s="5"/>
      <c r="AB10" s="5"/>
      <c r="AC10" s="5"/>
      <c r="AD10" s="5"/>
    </row>
    <row r="11" spans="1:32"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row>
    <row r="12" spans="1:32" ht="12.75">
      <c r="A12" s="7"/>
      <c r="B12" s="8"/>
      <c r="C12" s="8"/>
      <c r="D12" s="2"/>
      <c r="E12" s="2"/>
      <c r="F12" s="2"/>
      <c r="G12" s="8"/>
      <c r="H12" s="22"/>
      <c r="I12" s="9"/>
      <c r="J12" s="9" t="s">
        <v>14</v>
      </c>
      <c r="K12" s="80" t="s">
        <v>2</v>
      </c>
      <c r="L12" s="81"/>
      <c r="M12" s="82"/>
      <c r="N12" s="27"/>
      <c r="O12" s="8" t="s">
        <v>59</v>
      </c>
      <c r="P12" s="27"/>
      <c r="Q12" s="36" t="s">
        <v>4</v>
      </c>
      <c r="R12" s="13"/>
      <c r="S12" s="13" t="s">
        <v>61</v>
      </c>
      <c r="T12" s="13"/>
      <c r="U12" s="13" t="s">
        <v>5</v>
      </c>
      <c r="V12" s="14" t="s">
        <v>6</v>
      </c>
      <c r="W12" s="12" t="s">
        <v>7</v>
      </c>
      <c r="X12" s="12" t="s">
        <v>8</v>
      </c>
      <c r="Y12" s="12" t="s">
        <v>9</v>
      </c>
      <c r="Z12" s="12" t="s">
        <v>10</v>
      </c>
      <c r="AA12" s="12" t="s">
        <v>3</v>
      </c>
      <c r="AB12" s="12" t="s">
        <v>11</v>
      </c>
      <c r="AC12" s="12" t="s">
        <v>12</v>
      </c>
      <c r="AD12" s="8"/>
      <c r="AF12" s="32" t="s">
        <v>73</v>
      </c>
    </row>
    <row r="13" spans="1:32" ht="12.75">
      <c r="A13" s="15" t="s">
        <v>13</v>
      </c>
      <c r="B13" s="8"/>
      <c r="C13" s="8"/>
      <c r="D13" s="8"/>
      <c r="E13" s="8"/>
      <c r="F13" s="8"/>
      <c r="G13" s="10"/>
      <c r="H13" s="23"/>
      <c r="I13" s="9"/>
      <c r="J13" s="9" t="s">
        <v>28</v>
      </c>
      <c r="K13" s="8">
        <v>2012</v>
      </c>
      <c r="L13" s="34">
        <v>2014</v>
      </c>
      <c r="M13" s="34">
        <v>2013</v>
      </c>
      <c r="N13" s="28"/>
      <c r="O13" s="28"/>
      <c r="P13" s="8" t="s">
        <v>15</v>
      </c>
      <c r="Q13" s="34" t="s">
        <v>32</v>
      </c>
      <c r="R13" s="8" t="s">
        <v>33</v>
      </c>
      <c r="S13" s="8" t="s">
        <v>33</v>
      </c>
      <c r="T13" s="8" t="s">
        <v>33</v>
      </c>
      <c r="U13" s="34" t="s">
        <v>64</v>
      </c>
      <c r="V13" s="2" t="s">
        <v>34</v>
      </c>
      <c r="W13" s="8" t="s">
        <v>16</v>
      </c>
      <c r="X13" s="2"/>
      <c r="Z13" s="2"/>
      <c r="AA13" s="8" t="s">
        <v>15</v>
      </c>
      <c r="AB13" s="8" t="s">
        <v>17</v>
      </c>
      <c r="AC13" s="8" t="s">
        <v>18</v>
      </c>
      <c r="AD13" s="8" t="s">
        <v>19</v>
      </c>
      <c r="AE13" s="22" t="s">
        <v>70</v>
      </c>
      <c r="AF13" s="32" t="s">
        <v>74</v>
      </c>
    </row>
    <row r="14" spans="1:32" ht="12.75">
      <c r="A14" s="8" t="s">
        <v>20</v>
      </c>
      <c r="B14" s="7"/>
      <c r="C14" s="8" t="s">
        <v>21</v>
      </c>
      <c r="D14" s="8" t="s">
        <v>22</v>
      </c>
      <c r="E14" s="8" t="s">
        <v>23</v>
      </c>
      <c r="F14" s="8" t="s">
        <v>24</v>
      </c>
      <c r="G14" s="8" t="s">
        <v>25</v>
      </c>
      <c r="H14" s="22" t="s">
        <v>26</v>
      </c>
      <c r="I14" s="9" t="s">
        <v>27</v>
      </c>
      <c r="J14" s="9" t="s">
        <v>47</v>
      </c>
      <c r="K14" s="35" t="s">
        <v>48</v>
      </c>
      <c r="L14" s="35" t="s">
        <v>49</v>
      </c>
      <c r="M14" s="34" t="s">
        <v>50</v>
      </c>
      <c r="N14" s="8" t="s">
        <v>29</v>
      </c>
      <c r="O14" s="8" t="s">
        <v>30</v>
      </c>
      <c r="P14" s="8" t="s">
        <v>31</v>
      </c>
      <c r="Q14" s="37" t="s">
        <v>51</v>
      </c>
      <c r="R14" s="22" t="s">
        <v>29</v>
      </c>
      <c r="S14" s="22" t="s">
        <v>30</v>
      </c>
      <c r="T14" s="22" t="s">
        <v>62</v>
      </c>
      <c r="U14" s="15" t="s">
        <v>51</v>
      </c>
      <c r="V14" s="15" t="s">
        <v>53</v>
      </c>
      <c r="W14" s="8" t="s">
        <v>35</v>
      </c>
      <c r="X14" s="16" t="s">
        <v>36</v>
      </c>
      <c r="Y14" s="2" t="s">
        <v>37</v>
      </c>
      <c r="Z14" s="2" t="s">
        <v>68</v>
      </c>
      <c r="AA14" s="2" t="s">
        <v>31</v>
      </c>
      <c r="AB14" s="8" t="s">
        <v>38</v>
      </c>
      <c r="AC14" s="8" t="s">
        <v>38</v>
      </c>
      <c r="AD14" s="8" t="s">
        <v>39</v>
      </c>
      <c r="AE14" s="22" t="s">
        <v>71</v>
      </c>
      <c r="AF14" s="32" t="s">
        <v>75</v>
      </c>
    </row>
    <row r="15" spans="1:32" ht="13.5" customHeight="1">
      <c r="A15" s="17" t="s">
        <v>40</v>
      </c>
      <c r="B15" s="18" t="s">
        <v>41</v>
      </c>
      <c r="C15" s="18" t="s">
        <v>42</v>
      </c>
      <c r="D15" s="11" t="s">
        <v>43</v>
      </c>
      <c r="E15" s="11" t="s">
        <v>44</v>
      </c>
      <c r="F15" s="11" t="s">
        <v>45</v>
      </c>
      <c r="G15" s="18" t="s">
        <v>46</v>
      </c>
      <c r="H15" s="24" t="s">
        <v>46</v>
      </c>
      <c r="I15" s="14" t="s">
        <v>46</v>
      </c>
      <c r="J15" s="39" t="s">
        <v>58</v>
      </c>
      <c r="K15" s="40"/>
      <c r="L15" s="40"/>
      <c r="M15" s="41" t="s">
        <v>65</v>
      </c>
      <c r="N15" s="11" t="s">
        <v>51</v>
      </c>
      <c r="O15" s="11" t="s">
        <v>60</v>
      </c>
      <c r="P15" s="11" t="s">
        <v>52</v>
      </c>
      <c r="Q15" s="38" t="s">
        <v>66</v>
      </c>
      <c r="R15" s="11" t="s">
        <v>51</v>
      </c>
      <c r="S15" s="11" t="s">
        <v>63</v>
      </c>
      <c r="T15" s="11" t="s">
        <v>52</v>
      </c>
      <c r="U15" s="29" t="s">
        <v>67</v>
      </c>
      <c r="V15" s="29"/>
      <c r="W15" s="18" t="s">
        <v>54</v>
      </c>
      <c r="X15" s="18" t="s">
        <v>54</v>
      </c>
      <c r="Y15" s="19" t="s">
        <v>55</v>
      </c>
      <c r="Z15" s="20" t="s">
        <v>56</v>
      </c>
      <c r="AA15" s="18" t="s">
        <v>52</v>
      </c>
      <c r="AB15" s="18" t="s">
        <v>57</v>
      </c>
      <c r="AC15" s="18" t="s">
        <v>57</v>
      </c>
      <c r="AD15" s="18" t="s">
        <v>51</v>
      </c>
      <c r="AE15" s="30" t="s">
        <v>72</v>
      </c>
      <c r="AF15" s="33" t="s">
        <v>76</v>
      </c>
    </row>
    <row r="16" spans="1:32" ht="13.5" customHeight="1">
      <c r="A16" s="17"/>
      <c r="B16" s="11"/>
      <c r="C16" s="11"/>
      <c r="D16" s="11"/>
      <c r="E16" s="11"/>
      <c r="F16" s="11"/>
      <c r="G16" s="11"/>
      <c r="H16" s="30"/>
      <c r="I16" s="11"/>
      <c r="J16" s="42"/>
      <c r="K16" s="43"/>
      <c r="L16" s="43"/>
      <c r="M16" s="44"/>
      <c r="N16" s="11"/>
      <c r="O16" s="11"/>
      <c r="P16" s="11"/>
      <c r="Q16" s="42"/>
      <c r="R16" s="11"/>
      <c r="S16" s="11"/>
      <c r="T16" s="11"/>
      <c r="U16" s="42"/>
      <c r="V16" s="42"/>
      <c r="W16" s="11"/>
      <c r="X16" s="11"/>
      <c r="Y16" s="45"/>
      <c r="Z16" s="20"/>
      <c r="AA16" s="11"/>
      <c r="AB16" s="11"/>
      <c r="AC16" s="11"/>
      <c r="AD16" s="11"/>
      <c r="AE16" s="30"/>
      <c r="AF16" s="30"/>
    </row>
    <row r="17" spans="1:67" s="49" customFormat="1" ht="12.75" outlineLevel="2">
      <c r="A17" s="62" t="s">
        <v>98</v>
      </c>
      <c r="B17" s="60" t="s">
        <v>99</v>
      </c>
      <c r="C17" s="62" t="s">
        <v>100</v>
      </c>
      <c r="D17" s="62"/>
      <c r="E17" s="62"/>
      <c r="F17" s="62"/>
      <c r="G17" s="61">
        <v>41354</v>
      </c>
      <c r="H17" s="61">
        <v>41352</v>
      </c>
      <c r="I17" s="61">
        <v>41359</v>
      </c>
      <c r="J17" s="63">
        <v>0.20569</v>
      </c>
      <c r="K17" s="62"/>
      <c r="L17" s="62"/>
      <c r="M17" s="64">
        <v>0.20569</v>
      </c>
      <c r="N17" s="64">
        <v>0.20569</v>
      </c>
      <c r="O17" s="65"/>
      <c r="P17" s="64"/>
      <c r="Q17" s="64">
        <v>0.20569</v>
      </c>
      <c r="R17" s="64">
        <v>0.065964783</v>
      </c>
      <c r="S17" s="65"/>
      <c r="T17" s="65"/>
      <c r="U17" s="64">
        <v>0.065964783</v>
      </c>
      <c r="V17" s="65"/>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row>
    <row r="18" spans="1:67" s="49" customFormat="1" ht="12.75" outlineLevel="2">
      <c r="A18" s="62" t="s">
        <v>98</v>
      </c>
      <c r="B18" s="60" t="s">
        <v>99</v>
      </c>
      <c r="C18" s="62" t="s">
        <v>100</v>
      </c>
      <c r="D18" s="62"/>
      <c r="E18" s="62"/>
      <c r="F18" s="62"/>
      <c r="G18" s="61">
        <v>41445</v>
      </c>
      <c r="H18" s="61">
        <v>41443</v>
      </c>
      <c r="I18" s="61">
        <v>41450</v>
      </c>
      <c r="J18" s="63">
        <v>0.25019</v>
      </c>
      <c r="K18" s="62"/>
      <c r="L18" s="62"/>
      <c r="M18" s="64">
        <v>0.25019</v>
      </c>
      <c r="N18" s="64">
        <v>0.25019</v>
      </c>
      <c r="O18" s="65"/>
      <c r="P18" s="64"/>
      <c r="Q18" s="64">
        <v>0.25019</v>
      </c>
      <c r="R18" s="64">
        <v>0.08023593300000001</v>
      </c>
      <c r="S18" s="65"/>
      <c r="T18" s="65"/>
      <c r="U18" s="64">
        <v>0.08023593300000001</v>
      </c>
      <c r="V18" s="65"/>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row>
    <row r="19" spans="1:67" s="49" customFormat="1" ht="12.75" outlineLevel="2">
      <c r="A19" s="62" t="s">
        <v>98</v>
      </c>
      <c r="B19" s="60" t="s">
        <v>99</v>
      </c>
      <c r="C19" s="62" t="s">
        <v>100</v>
      </c>
      <c r="D19" s="62"/>
      <c r="E19" s="62"/>
      <c r="F19" s="62"/>
      <c r="G19" s="61">
        <v>41536</v>
      </c>
      <c r="H19" s="61">
        <v>41534</v>
      </c>
      <c r="I19" s="61">
        <v>41541</v>
      </c>
      <c r="J19" s="63">
        <v>0.15316</v>
      </c>
      <c r="K19" s="62"/>
      <c r="L19" s="62"/>
      <c r="M19" s="64">
        <v>0.15316</v>
      </c>
      <c r="N19" s="64">
        <v>0.15316</v>
      </c>
      <c r="O19" s="65"/>
      <c r="P19" s="64"/>
      <c r="Q19" s="64">
        <v>0.15316</v>
      </c>
      <c r="R19" s="64">
        <v>0.04911841199999999</v>
      </c>
      <c r="S19" s="65"/>
      <c r="T19" s="65"/>
      <c r="U19" s="64">
        <v>0.04911841199999999</v>
      </c>
      <c r="V19" s="65"/>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row>
    <row r="20" spans="1:67" s="49" customFormat="1" ht="12.75" outlineLevel="1">
      <c r="A20" s="72" t="s">
        <v>131</v>
      </c>
      <c r="B20" s="60"/>
      <c r="C20" s="62"/>
      <c r="D20" s="62"/>
      <c r="E20" s="62"/>
      <c r="F20" s="62"/>
      <c r="G20" s="61"/>
      <c r="H20" s="61"/>
      <c r="I20" s="61"/>
      <c r="J20" s="63"/>
      <c r="K20" s="62"/>
      <c r="L20" s="62"/>
      <c r="M20" s="64">
        <f>SUBTOTAL(9,M17:M19)</f>
        <v>0.60904</v>
      </c>
      <c r="N20" s="64"/>
      <c r="O20" s="65"/>
      <c r="P20" s="64"/>
      <c r="Q20" s="64">
        <f>SUBTOTAL(9,Q17:Q19)</f>
        <v>0.60904</v>
      </c>
      <c r="R20" s="64"/>
      <c r="S20" s="65"/>
      <c r="T20" s="65"/>
      <c r="U20" s="64"/>
      <c r="V20" s="65"/>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f>SUBTOTAL(9,BO17:BO19)</f>
        <v>0</v>
      </c>
    </row>
    <row r="21" spans="1:67" s="49" customFormat="1" ht="12.75" outlineLevel="2">
      <c r="A21" s="62" t="s">
        <v>101</v>
      </c>
      <c r="B21" s="60" t="s">
        <v>102</v>
      </c>
      <c r="C21" s="62" t="s">
        <v>103</v>
      </c>
      <c r="D21" s="62"/>
      <c r="E21" s="62"/>
      <c r="F21" s="62"/>
      <c r="G21" s="61">
        <v>41354</v>
      </c>
      <c r="H21" s="61">
        <v>41352</v>
      </c>
      <c r="I21" s="61">
        <v>41359</v>
      </c>
      <c r="J21" s="63">
        <v>0.05394</v>
      </c>
      <c r="K21" s="62"/>
      <c r="L21" s="62"/>
      <c r="M21" s="64">
        <v>0.05394</v>
      </c>
      <c r="N21" s="64">
        <v>0.05394</v>
      </c>
      <c r="O21" s="65"/>
      <c r="P21" s="64"/>
      <c r="Q21" s="64">
        <v>0.05394</v>
      </c>
      <c r="R21" s="64">
        <v>0.05394</v>
      </c>
      <c r="S21" s="65"/>
      <c r="T21" s="65"/>
      <c r="U21" s="64">
        <v>0.05394</v>
      </c>
      <c r="V21" s="65"/>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row>
    <row r="22" spans="1:67" s="49" customFormat="1" ht="12.75" outlineLevel="2">
      <c r="A22" s="62" t="s">
        <v>101</v>
      </c>
      <c r="B22" s="60" t="s">
        <v>102</v>
      </c>
      <c r="C22" s="62" t="s">
        <v>103</v>
      </c>
      <c r="D22" s="62"/>
      <c r="E22" s="62"/>
      <c r="F22" s="62"/>
      <c r="G22" s="61">
        <v>41445</v>
      </c>
      <c r="H22" s="61">
        <v>41443</v>
      </c>
      <c r="I22" s="61">
        <v>41450</v>
      </c>
      <c r="J22" s="63">
        <v>0.11787</v>
      </c>
      <c r="K22" s="62"/>
      <c r="L22" s="62"/>
      <c r="M22" s="64">
        <v>0.11787</v>
      </c>
      <c r="N22" s="64">
        <v>0.11787</v>
      </c>
      <c r="O22" s="65"/>
      <c r="P22" s="64"/>
      <c r="Q22" s="64">
        <v>0.11787</v>
      </c>
      <c r="R22" s="64">
        <v>0.11787</v>
      </c>
      <c r="S22" s="65"/>
      <c r="T22" s="65"/>
      <c r="U22" s="64">
        <v>0.11787</v>
      </c>
      <c r="V22" s="65"/>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row>
    <row r="23" spans="1:67" s="49" customFormat="1" ht="12.75" outlineLevel="2">
      <c r="A23" s="62" t="s">
        <v>101</v>
      </c>
      <c r="B23" s="60" t="s">
        <v>102</v>
      </c>
      <c r="C23" s="62" t="s">
        <v>103</v>
      </c>
      <c r="D23" s="62"/>
      <c r="E23" s="62" t="s">
        <v>97</v>
      </c>
      <c r="F23" s="62"/>
      <c r="G23" s="61">
        <v>41536</v>
      </c>
      <c r="H23" s="61">
        <v>41534</v>
      </c>
      <c r="I23" s="61">
        <v>41541</v>
      </c>
      <c r="J23" s="63">
        <v>0.0776</v>
      </c>
      <c r="K23" s="62"/>
      <c r="L23" s="62"/>
      <c r="M23" s="64">
        <v>0.0776</v>
      </c>
      <c r="N23" s="64">
        <v>0.06666286</v>
      </c>
      <c r="O23" s="65"/>
      <c r="P23" s="64"/>
      <c r="Q23" s="64">
        <v>0.06666286</v>
      </c>
      <c r="R23" s="64">
        <v>0.06666286</v>
      </c>
      <c r="S23" s="65"/>
      <c r="T23" s="65"/>
      <c r="U23" s="64">
        <v>0.06666286</v>
      </c>
      <c r="V23" s="65"/>
      <c r="W23" s="64"/>
      <c r="X23" s="64"/>
      <c r="Y23" s="64"/>
      <c r="Z23" s="64">
        <v>0.01093714</v>
      </c>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row>
    <row r="24" spans="1:67" s="49" customFormat="1" ht="12.75" outlineLevel="1">
      <c r="A24" s="72" t="s">
        <v>132</v>
      </c>
      <c r="B24" s="60"/>
      <c r="C24" s="62"/>
      <c r="D24" s="62"/>
      <c r="E24" s="62"/>
      <c r="F24" s="62"/>
      <c r="G24" s="61"/>
      <c r="H24" s="61"/>
      <c r="I24" s="61"/>
      <c r="J24" s="63"/>
      <c r="K24" s="62"/>
      <c r="L24" s="62"/>
      <c r="M24" s="64">
        <f>SUBTOTAL(9,M21:M23)</f>
        <v>0.24941000000000002</v>
      </c>
      <c r="N24" s="64"/>
      <c r="O24" s="65"/>
      <c r="P24" s="64"/>
      <c r="Q24" s="64">
        <f>SUBTOTAL(9,Q21:Q23)</f>
        <v>0.23847286</v>
      </c>
      <c r="R24" s="64"/>
      <c r="S24" s="65"/>
      <c r="T24" s="65"/>
      <c r="U24" s="64"/>
      <c r="V24" s="65"/>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f>SUBTOTAL(9,BO21:BO23)</f>
        <v>0</v>
      </c>
    </row>
    <row r="25" spans="1:67" s="49" customFormat="1" ht="12.75" outlineLevel="2">
      <c r="A25" s="62" t="s">
        <v>104</v>
      </c>
      <c r="B25" s="60" t="s">
        <v>105</v>
      </c>
      <c r="C25" s="62" t="s">
        <v>106</v>
      </c>
      <c r="D25" s="62"/>
      <c r="E25" s="62"/>
      <c r="F25" s="62"/>
      <c r="G25" s="61">
        <v>41624</v>
      </c>
      <c r="H25" s="61">
        <v>41620</v>
      </c>
      <c r="I25" s="61">
        <v>41627</v>
      </c>
      <c r="J25" s="63">
        <v>2.62731</v>
      </c>
      <c r="K25" s="62"/>
      <c r="L25" s="62"/>
      <c r="M25" s="64">
        <v>2.62731</v>
      </c>
      <c r="N25" s="64">
        <v>0</v>
      </c>
      <c r="O25" s="65">
        <v>2.62731</v>
      </c>
      <c r="P25" s="64"/>
      <c r="Q25" s="64">
        <v>2.62731</v>
      </c>
      <c r="R25" s="64">
        <v>0</v>
      </c>
      <c r="S25" s="65">
        <v>0</v>
      </c>
      <c r="T25" s="65"/>
      <c r="U25" s="64">
        <v>0</v>
      </c>
      <c r="V25" s="65"/>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row>
    <row r="26" spans="1:67" s="49" customFormat="1" ht="12.75" outlineLevel="1">
      <c r="A26" s="72" t="s">
        <v>133</v>
      </c>
      <c r="B26" s="60"/>
      <c r="C26" s="62"/>
      <c r="D26" s="62"/>
      <c r="E26" s="62"/>
      <c r="F26" s="62"/>
      <c r="G26" s="61"/>
      <c r="H26" s="61"/>
      <c r="I26" s="61"/>
      <c r="J26" s="63"/>
      <c r="K26" s="62"/>
      <c r="L26" s="62"/>
      <c r="M26" s="64">
        <f>SUBTOTAL(9,M25:M25)</f>
        <v>2.62731</v>
      </c>
      <c r="N26" s="64"/>
      <c r="O26" s="65"/>
      <c r="P26" s="64"/>
      <c r="Q26" s="64">
        <f>SUBTOTAL(9,Q25:Q25)</f>
        <v>2.62731</v>
      </c>
      <c r="R26" s="64"/>
      <c r="S26" s="65"/>
      <c r="T26" s="65"/>
      <c r="U26" s="64"/>
      <c r="V26" s="65"/>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f>SUBTOTAL(9,BO25:BO25)</f>
        <v>0</v>
      </c>
    </row>
    <row r="27" spans="1:67" s="49" customFormat="1" ht="12.75" outlineLevel="2">
      <c r="A27" s="62" t="s">
        <v>107</v>
      </c>
      <c r="B27" s="60" t="s">
        <v>108</v>
      </c>
      <c r="C27" s="62" t="s">
        <v>109</v>
      </c>
      <c r="D27" s="62"/>
      <c r="E27" s="62" t="s">
        <v>97</v>
      </c>
      <c r="F27" s="62"/>
      <c r="G27" s="61">
        <v>41536</v>
      </c>
      <c r="H27" s="61">
        <v>41534</v>
      </c>
      <c r="I27" s="61">
        <v>41541</v>
      </c>
      <c r="J27" s="63">
        <v>0.03947</v>
      </c>
      <c r="K27" s="62"/>
      <c r="L27" s="62"/>
      <c r="M27" s="64">
        <v>0.03947</v>
      </c>
      <c r="N27" s="64">
        <v>0</v>
      </c>
      <c r="O27" s="65"/>
      <c r="P27" s="64"/>
      <c r="Q27" s="64">
        <v>0</v>
      </c>
      <c r="R27" s="64">
        <v>0</v>
      </c>
      <c r="S27" s="65"/>
      <c r="T27" s="65"/>
      <c r="U27" s="64">
        <v>0</v>
      </c>
      <c r="V27" s="65"/>
      <c r="W27" s="64"/>
      <c r="X27" s="64"/>
      <c r="Y27" s="64"/>
      <c r="Z27" s="64">
        <v>0.03947</v>
      </c>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row>
    <row r="28" spans="1:67" s="49" customFormat="1" ht="12.75" outlineLevel="1">
      <c r="A28" s="72" t="s">
        <v>134</v>
      </c>
      <c r="B28" s="60"/>
      <c r="C28" s="62"/>
      <c r="D28" s="62"/>
      <c r="E28" s="62"/>
      <c r="F28" s="62"/>
      <c r="G28" s="61"/>
      <c r="H28" s="61"/>
      <c r="I28" s="61"/>
      <c r="J28" s="63"/>
      <c r="K28" s="62"/>
      <c r="L28" s="62"/>
      <c r="M28" s="64">
        <f>SUBTOTAL(9,M27:M27)</f>
        <v>0.03947</v>
      </c>
      <c r="N28" s="64"/>
      <c r="O28" s="65"/>
      <c r="P28" s="64"/>
      <c r="Q28" s="64">
        <f>SUBTOTAL(9,Q27:Q27)</f>
        <v>0</v>
      </c>
      <c r="R28" s="64"/>
      <c r="S28" s="65"/>
      <c r="T28" s="65"/>
      <c r="U28" s="64"/>
      <c r="V28" s="65"/>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f>SUBTOTAL(9,BO27:BO27)</f>
        <v>0</v>
      </c>
    </row>
    <row r="29" spans="1:67" s="49" customFormat="1" ht="12.75" outlineLevel="2">
      <c r="A29" s="62" t="s">
        <v>110</v>
      </c>
      <c r="B29" s="60" t="s">
        <v>111</v>
      </c>
      <c r="C29" s="62" t="s">
        <v>112</v>
      </c>
      <c r="D29" s="62"/>
      <c r="E29" s="62"/>
      <c r="F29" s="62"/>
      <c r="G29" s="61">
        <v>41624</v>
      </c>
      <c r="H29" s="61">
        <v>41620</v>
      </c>
      <c r="I29" s="61">
        <v>41627</v>
      </c>
      <c r="J29" s="63">
        <v>0.85686</v>
      </c>
      <c r="K29" s="62"/>
      <c r="L29" s="62"/>
      <c r="M29" s="64">
        <v>0.85686</v>
      </c>
      <c r="N29" s="64">
        <v>0</v>
      </c>
      <c r="O29" s="65">
        <v>0.85686</v>
      </c>
      <c r="P29" s="64"/>
      <c r="Q29" s="64">
        <v>0.85686</v>
      </c>
      <c r="R29" s="64">
        <v>0</v>
      </c>
      <c r="S29" s="65">
        <v>0.02656266</v>
      </c>
      <c r="T29" s="65"/>
      <c r="U29" s="64">
        <v>0.02656266</v>
      </c>
      <c r="V29" s="65"/>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row>
    <row r="30" spans="1:67" s="49" customFormat="1" ht="12.75" outlineLevel="1">
      <c r="A30" s="72" t="s">
        <v>135</v>
      </c>
      <c r="B30" s="60"/>
      <c r="C30" s="62"/>
      <c r="D30" s="62"/>
      <c r="E30" s="62"/>
      <c r="F30" s="62"/>
      <c r="G30" s="61"/>
      <c r="H30" s="61"/>
      <c r="I30" s="61"/>
      <c r="J30" s="63"/>
      <c r="K30" s="62"/>
      <c r="L30" s="62"/>
      <c r="M30" s="64">
        <f>SUBTOTAL(9,M29:M29)</f>
        <v>0.85686</v>
      </c>
      <c r="N30" s="64"/>
      <c r="O30" s="65"/>
      <c r="P30" s="64"/>
      <c r="Q30" s="64">
        <f>SUBTOTAL(9,Q29:Q29)</f>
        <v>0.85686</v>
      </c>
      <c r="R30" s="64"/>
      <c r="S30" s="65"/>
      <c r="T30" s="65"/>
      <c r="U30" s="64"/>
      <c r="V30" s="65"/>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f>SUBTOTAL(9,BO29:BO29)</f>
        <v>0</v>
      </c>
    </row>
    <row r="31" spans="1:67" s="49" customFormat="1" ht="12.75" outlineLevel="2">
      <c r="A31" s="62" t="s">
        <v>113</v>
      </c>
      <c r="B31" s="60" t="s">
        <v>114</v>
      </c>
      <c r="C31" s="62" t="s">
        <v>115</v>
      </c>
      <c r="D31" s="62"/>
      <c r="E31" s="62"/>
      <c r="F31" s="62"/>
      <c r="G31" s="61">
        <v>41624</v>
      </c>
      <c r="H31" s="61">
        <v>41620</v>
      </c>
      <c r="I31" s="61">
        <v>41627</v>
      </c>
      <c r="J31" s="63">
        <v>0.30583</v>
      </c>
      <c r="K31" s="62"/>
      <c r="L31" s="62"/>
      <c r="M31" s="64">
        <v>0.30583</v>
      </c>
      <c r="N31" s="64">
        <v>0</v>
      </c>
      <c r="O31" s="65">
        <v>0.30583</v>
      </c>
      <c r="P31" s="64"/>
      <c r="Q31" s="64">
        <v>0.30583</v>
      </c>
      <c r="R31" s="64">
        <v>0</v>
      </c>
      <c r="S31" s="65">
        <v>0</v>
      </c>
      <c r="T31" s="65"/>
      <c r="U31" s="64">
        <v>0</v>
      </c>
      <c r="V31" s="65"/>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row>
    <row r="32" spans="1:67" s="49" customFormat="1" ht="12.75" outlineLevel="1">
      <c r="A32" s="72" t="s">
        <v>136</v>
      </c>
      <c r="B32" s="60"/>
      <c r="C32" s="62"/>
      <c r="D32" s="62"/>
      <c r="E32" s="62"/>
      <c r="F32" s="62"/>
      <c r="G32" s="61"/>
      <c r="H32" s="61"/>
      <c r="I32" s="61"/>
      <c r="J32" s="63"/>
      <c r="K32" s="62"/>
      <c r="L32" s="62"/>
      <c r="M32" s="64">
        <f>SUBTOTAL(9,M31:M31)</f>
        <v>0.30583</v>
      </c>
      <c r="N32" s="64"/>
      <c r="O32" s="65"/>
      <c r="P32" s="64"/>
      <c r="Q32" s="64">
        <f>SUBTOTAL(9,Q31:Q31)</f>
        <v>0.30583</v>
      </c>
      <c r="R32" s="64"/>
      <c r="S32" s="65"/>
      <c r="T32" s="65"/>
      <c r="U32" s="64"/>
      <c r="V32" s="65"/>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f>SUBTOTAL(9,BO31:BO31)</f>
        <v>0</v>
      </c>
    </row>
    <row r="33" spans="1:67" s="49" customFormat="1" ht="12.75" outlineLevel="2">
      <c r="A33" s="62" t="s">
        <v>116</v>
      </c>
      <c r="B33" s="60" t="s">
        <v>117</v>
      </c>
      <c r="C33" s="62" t="s">
        <v>118</v>
      </c>
      <c r="D33" s="62"/>
      <c r="E33" s="62"/>
      <c r="F33" s="62"/>
      <c r="G33" s="61">
        <v>41624</v>
      </c>
      <c r="H33" s="61">
        <v>41620</v>
      </c>
      <c r="I33" s="61">
        <v>41627</v>
      </c>
      <c r="J33" s="63">
        <v>3.12678</v>
      </c>
      <c r="K33" s="62"/>
      <c r="L33" s="62"/>
      <c r="M33" s="64">
        <v>3.12678</v>
      </c>
      <c r="N33" s="64">
        <v>0</v>
      </c>
      <c r="O33" s="65">
        <v>3.12678</v>
      </c>
      <c r="P33" s="64"/>
      <c r="Q33" s="64">
        <v>3.12678</v>
      </c>
      <c r="R33" s="64">
        <v>0</v>
      </c>
      <c r="S33" s="65">
        <v>0</v>
      </c>
      <c r="T33" s="65"/>
      <c r="U33" s="64">
        <v>0</v>
      </c>
      <c r="V33" s="65"/>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row>
    <row r="34" spans="1:67" s="49" customFormat="1" ht="12.75" outlineLevel="1">
      <c r="A34" s="72" t="s">
        <v>137</v>
      </c>
      <c r="B34" s="60"/>
      <c r="C34" s="62"/>
      <c r="D34" s="62"/>
      <c r="E34" s="62"/>
      <c r="F34" s="62"/>
      <c r="G34" s="61"/>
      <c r="H34" s="61"/>
      <c r="I34" s="61"/>
      <c r="J34" s="63"/>
      <c r="K34" s="62"/>
      <c r="L34" s="62"/>
      <c r="M34" s="64">
        <f>SUBTOTAL(9,M33:M33)</f>
        <v>3.12678</v>
      </c>
      <c r="N34" s="64"/>
      <c r="O34" s="65"/>
      <c r="P34" s="64"/>
      <c r="Q34" s="64">
        <f>SUBTOTAL(9,Q33:Q33)</f>
        <v>3.12678</v>
      </c>
      <c r="R34" s="64"/>
      <c r="S34" s="65"/>
      <c r="T34" s="65"/>
      <c r="U34" s="64"/>
      <c r="V34" s="65"/>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f>SUBTOTAL(9,BO33:BO33)</f>
        <v>0</v>
      </c>
    </row>
    <row r="35" spans="1:67" s="49" customFormat="1" ht="12.75" outlineLevel="2">
      <c r="A35" s="62" t="s">
        <v>119</v>
      </c>
      <c r="B35" s="60" t="s">
        <v>120</v>
      </c>
      <c r="C35" s="62" t="s">
        <v>121</v>
      </c>
      <c r="D35" s="62"/>
      <c r="E35" s="62"/>
      <c r="F35" s="62"/>
      <c r="G35" s="61">
        <v>41624</v>
      </c>
      <c r="H35" s="61">
        <v>41620</v>
      </c>
      <c r="I35" s="61">
        <v>41627</v>
      </c>
      <c r="J35" s="63">
        <v>1.18718</v>
      </c>
      <c r="K35" s="62"/>
      <c r="L35" s="62"/>
      <c r="M35" s="64">
        <v>1.18718</v>
      </c>
      <c r="N35" s="64">
        <v>0</v>
      </c>
      <c r="O35" s="65">
        <v>1.18718</v>
      </c>
      <c r="P35" s="64"/>
      <c r="Q35" s="64">
        <v>1.18718</v>
      </c>
      <c r="R35" s="64">
        <v>0</v>
      </c>
      <c r="S35" s="65">
        <v>0</v>
      </c>
      <c r="T35" s="65"/>
      <c r="U35" s="64">
        <v>0</v>
      </c>
      <c r="V35" s="65"/>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row>
    <row r="36" spans="1:67" s="49" customFormat="1" ht="12.75" outlineLevel="1">
      <c r="A36" s="72" t="s">
        <v>138</v>
      </c>
      <c r="B36" s="60"/>
      <c r="C36" s="62"/>
      <c r="D36" s="62"/>
      <c r="E36" s="62"/>
      <c r="F36" s="62"/>
      <c r="G36" s="61"/>
      <c r="H36" s="61"/>
      <c r="I36" s="61"/>
      <c r="J36" s="63"/>
      <c r="K36" s="62"/>
      <c r="L36" s="62"/>
      <c r="M36" s="64">
        <f>SUBTOTAL(9,M35:M35)</f>
        <v>1.18718</v>
      </c>
      <c r="N36" s="64"/>
      <c r="O36" s="65"/>
      <c r="P36" s="64"/>
      <c r="Q36" s="64">
        <f>SUBTOTAL(9,Q35:Q35)</f>
        <v>1.18718</v>
      </c>
      <c r="R36" s="64"/>
      <c r="S36" s="65"/>
      <c r="T36" s="65"/>
      <c r="U36" s="64"/>
      <c r="V36" s="65"/>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f>SUBTOTAL(9,BO35:BO35)</f>
        <v>0</v>
      </c>
    </row>
    <row r="37" spans="1:67" s="49" customFormat="1" ht="12.75" outlineLevel="2">
      <c r="A37" s="62" t="s">
        <v>122</v>
      </c>
      <c r="B37" s="60" t="s">
        <v>123</v>
      </c>
      <c r="C37" s="62" t="s">
        <v>124</v>
      </c>
      <c r="D37" s="62"/>
      <c r="E37" s="62"/>
      <c r="F37" s="62"/>
      <c r="G37" s="61">
        <v>41624</v>
      </c>
      <c r="H37" s="61">
        <v>41620</v>
      </c>
      <c r="I37" s="61">
        <v>41627</v>
      </c>
      <c r="J37" s="63">
        <v>1.1348</v>
      </c>
      <c r="K37" s="62"/>
      <c r="L37" s="62"/>
      <c r="M37" s="64">
        <v>1.1348</v>
      </c>
      <c r="N37" s="64">
        <v>0</v>
      </c>
      <c r="O37" s="65">
        <v>1.1348</v>
      </c>
      <c r="P37" s="64"/>
      <c r="Q37" s="64">
        <v>1.1348</v>
      </c>
      <c r="R37" s="64">
        <v>0</v>
      </c>
      <c r="S37" s="65">
        <v>0</v>
      </c>
      <c r="T37" s="65"/>
      <c r="U37" s="64">
        <v>0</v>
      </c>
      <c r="V37" s="65"/>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row>
    <row r="38" spans="1:67" s="49" customFormat="1" ht="12.75" outlineLevel="1">
      <c r="A38" s="72" t="s">
        <v>139</v>
      </c>
      <c r="B38" s="60"/>
      <c r="C38" s="62"/>
      <c r="D38" s="62"/>
      <c r="E38" s="62"/>
      <c r="F38" s="62"/>
      <c r="G38" s="61"/>
      <c r="H38" s="61"/>
      <c r="I38" s="61"/>
      <c r="J38" s="63"/>
      <c r="K38" s="62"/>
      <c r="L38" s="62"/>
      <c r="M38" s="64">
        <f>SUBTOTAL(9,M37:M37)</f>
        <v>1.1348</v>
      </c>
      <c r="N38" s="64"/>
      <c r="O38" s="65"/>
      <c r="P38" s="64"/>
      <c r="Q38" s="64">
        <f>SUBTOTAL(9,Q37:Q37)</f>
        <v>1.1348</v>
      </c>
      <c r="R38" s="64"/>
      <c r="S38" s="65"/>
      <c r="T38" s="65"/>
      <c r="U38" s="64"/>
      <c r="V38" s="65"/>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f>SUBTOTAL(9,BO37:BO37)</f>
        <v>0</v>
      </c>
    </row>
    <row r="39" spans="1:67" s="49" customFormat="1" ht="12.75" outlineLevel="2">
      <c r="A39" s="49" t="s">
        <v>78</v>
      </c>
      <c r="B39" s="47">
        <v>254939762</v>
      </c>
      <c r="C39" s="49" t="s">
        <v>79</v>
      </c>
      <c r="G39" s="48">
        <v>41319</v>
      </c>
      <c r="H39" s="48">
        <v>41320</v>
      </c>
      <c r="I39" s="48">
        <v>41320</v>
      </c>
      <c r="J39" s="51">
        <f aca="true" t="shared" si="1" ref="J39:J64">K39+L39+M39</f>
        <v>0.03445217</v>
      </c>
      <c r="M39" s="52">
        <f aca="true" t="shared" si="2" ref="M39:M64">+N39+O39+V39+Z39+AB39+AD39</f>
        <v>0.03445217</v>
      </c>
      <c r="N39" s="52">
        <v>0.03445217</v>
      </c>
      <c r="O39" s="53"/>
      <c r="P39" s="52"/>
      <c r="Q39" s="52">
        <f aca="true" t="shared" si="3" ref="Q39:Q64">N39+O39+P39</f>
        <v>0.03445217</v>
      </c>
      <c r="R39" s="52">
        <v>0</v>
      </c>
      <c r="S39" s="53"/>
      <c r="T39" s="53"/>
      <c r="U39" s="52">
        <f aca="true" t="shared" si="4" ref="U39:U64">R39+S39+T39</f>
        <v>0</v>
      </c>
      <c r="V39" s="53"/>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row>
    <row r="40" spans="1:67" s="49" customFormat="1" ht="12.75" outlineLevel="2">
      <c r="A40" s="49" t="s">
        <v>78</v>
      </c>
      <c r="B40" s="47">
        <v>254939762</v>
      </c>
      <c r="C40" s="49" t="s">
        <v>79</v>
      </c>
      <c r="G40" s="48">
        <v>41347</v>
      </c>
      <c r="H40" s="48">
        <v>41348</v>
      </c>
      <c r="I40" s="48">
        <v>41348</v>
      </c>
      <c r="J40" s="51">
        <f t="shared" si="1"/>
        <v>0.06282917</v>
      </c>
      <c r="M40" s="52">
        <f t="shared" si="2"/>
        <v>0.06282917</v>
      </c>
      <c r="N40" s="52">
        <v>0.06282917</v>
      </c>
      <c r="O40" s="53"/>
      <c r="P40" s="52"/>
      <c r="Q40" s="52">
        <f t="shared" si="3"/>
        <v>0.06282917</v>
      </c>
      <c r="R40" s="52">
        <v>0</v>
      </c>
      <c r="S40" s="53"/>
      <c r="T40" s="53"/>
      <c r="U40" s="52">
        <f t="shared" si="4"/>
        <v>0</v>
      </c>
      <c r="V40" s="53"/>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row>
    <row r="41" spans="1:67" s="49" customFormat="1" ht="12.75" outlineLevel="2">
      <c r="A41" s="49" t="s">
        <v>78</v>
      </c>
      <c r="B41" s="47">
        <v>254939762</v>
      </c>
      <c r="C41" s="49" t="s">
        <v>79</v>
      </c>
      <c r="G41" s="48">
        <v>41376</v>
      </c>
      <c r="H41" s="48">
        <v>41379</v>
      </c>
      <c r="I41" s="48">
        <v>41379</v>
      </c>
      <c r="J41" s="51">
        <f t="shared" si="1"/>
        <v>0.05197469</v>
      </c>
      <c r="M41" s="52">
        <f t="shared" si="2"/>
        <v>0.05197469</v>
      </c>
      <c r="N41" s="52">
        <v>0.05197469</v>
      </c>
      <c r="O41" s="53"/>
      <c r="P41" s="52"/>
      <c r="Q41" s="52">
        <f t="shared" si="3"/>
        <v>0.05197469</v>
      </c>
      <c r="R41" s="52">
        <v>0</v>
      </c>
      <c r="S41" s="53"/>
      <c r="T41" s="53"/>
      <c r="U41" s="52">
        <f t="shared" si="4"/>
        <v>0</v>
      </c>
      <c r="V41" s="53"/>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row>
    <row r="42" spans="1:67" s="49" customFormat="1" ht="12.75" outlineLevel="2">
      <c r="A42" s="49" t="s">
        <v>78</v>
      </c>
      <c r="B42" s="47">
        <v>254939762</v>
      </c>
      <c r="C42" s="49" t="s">
        <v>79</v>
      </c>
      <c r="G42" s="48">
        <v>41408</v>
      </c>
      <c r="H42" s="48">
        <v>41409</v>
      </c>
      <c r="I42" s="48">
        <v>41409</v>
      </c>
      <c r="J42" s="51">
        <f t="shared" si="1"/>
        <v>0.085059</v>
      </c>
      <c r="M42" s="52">
        <f t="shared" si="2"/>
        <v>0.085059</v>
      </c>
      <c r="N42" s="52">
        <v>0.085059</v>
      </c>
      <c r="O42" s="53"/>
      <c r="P42" s="52"/>
      <c r="Q42" s="52">
        <f t="shared" si="3"/>
        <v>0.085059</v>
      </c>
      <c r="R42" s="52">
        <v>0</v>
      </c>
      <c r="S42" s="53"/>
      <c r="T42" s="53"/>
      <c r="U42" s="52">
        <f t="shared" si="4"/>
        <v>0</v>
      </c>
      <c r="V42" s="53"/>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row>
    <row r="43" spans="1:67" s="49" customFormat="1" ht="12.75" outlineLevel="2">
      <c r="A43" s="49" t="s">
        <v>78</v>
      </c>
      <c r="B43" s="47">
        <v>254939762</v>
      </c>
      <c r="C43" s="49" t="s">
        <v>79</v>
      </c>
      <c r="G43" s="48">
        <v>41438</v>
      </c>
      <c r="H43" s="48">
        <v>41439</v>
      </c>
      <c r="I43" s="48">
        <v>41439</v>
      </c>
      <c r="J43" s="51">
        <f t="shared" si="1"/>
        <v>0.06920631</v>
      </c>
      <c r="M43" s="52">
        <f t="shared" si="2"/>
        <v>0.06920631</v>
      </c>
      <c r="N43" s="52">
        <v>0.06920631</v>
      </c>
      <c r="O43" s="53"/>
      <c r="P43" s="52"/>
      <c r="Q43" s="52">
        <f t="shared" si="3"/>
        <v>0.06920631</v>
      </c>
      <c r="R43" s="52">
        <v>0</v>
      </c>
      <c r="S43" s="53"/>
      <c r="T43" s="53"/>
      <c r="U43" s="52">
        <f t="shared" si="4"/>
        <v>0</v>
      </c>
      <c r="V43" s="53"/>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row>
    <row r="44" spans="1:67" s="49" customFormat="1" ht="12.75" outlineLevel="2">
      <c r="A44" s="49" t="s">
        <v>78</v>
      </c>
      <c r="B44" s="47">
        <v>254939762</v>
      </c>
      <c r="C44" s="49" t="s">
        <v>79</v>
      </c>
      <c r="G44" s="48">
        <v>41467</v>
      </c>
      <c r="H44" s="48">
        <v>41470</v>
      </c>
      <c r="I44" s="48">
        <v>41470</v>
      </c>
      <c r="J44" s="51">
        <f t="shared" si="1"/>
        <v>0.00775781</v>
      </c>
      <c r="M44" s="52">
        <f t="shared" si="2"/>
        <v>0.00775781</v>
      </c>
      <c r="N44" s="52">
        <v>0.00775781</v>
      </c>
      <c r="O44" s="53"/>
      <c r="P44" s="52"/>
      <c r="Q44" s="52">
        <f t="shared" si="3"/>
        <v>0.00775781</v>
      </c>
      <c r="R44" s="52">
        <v>0</v>
      </c>
      <c r="S44" s="53"/>
      <c r="T44" s="53"/>
      <c r="U44" s="52">
        <f t="shared" si="4"/>
        <v>0</v>
      </c>
      <c r="V44" s="53"/>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row>
    <row r="45" spans="1:67" s="49" customFormat="1" ht="12.75" outlineLevel="2">
      <c r="A45" s="49" t="s">
        <v>78</v>
      </c>
      <c r="B45" s="47">
        <v>254939762</v>
      </c>
      <c r="C45" s="49" t="s">
        <v>79</v>
      </c>
      <c r="G45" s="48">
        <v>41530</v>
      </c>
      <c r="H45" s="48">
        <v>41533</v>
      </c>
      <c r="I45" s="48">
        <v>41533</v>
      </c>
      <c r="J45" s="51">
        <f t="shared" si="1"/>
        <v>0.04232348</v>
      </c>
      <c r="M45" s="52">
        <f t="shared" si="2"/>
        <v>0.04232348</v>
      </c>
      <c r="N45" s="52">
        <v>0.04232348</v>
      </c>
      <c r="O45" s="53"/>
      <c r="P45" s="52"/>
      <c r="Q45" s="52">
        <f t="shared" si="3"/>
        <v>0.04232348</v>
      </c>
      <c r="R45" s="52">
        <v>0</v>
      </c>
      <c r="S45" s="53"/>
      <c r="T45" s="53"/>
      <c r="U45" s="52">
        <f t="shared" si="4"/>
        <v>0</v>
      </c>
      <c r="V45" s="53"/>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row>
    <row r="46" spans="1:67" s="49" customFormat="1" ht="12.75" outlineLevel="2">
      <c r="A46" s="49" t="s">
        <v>78</v>
      </c>
      <c r="B46" s="47">
        <v>254939762</v>
      </c>
      <c r="C46" s="49" t="s">
        <v>79</v>
      </c>
      <c r="G46" s="48">
        <v>41561</v>
      </c>
      <c r="H46" s="48">
        <v>41562</v>
      </c>
      <c r="I46" s="48">
        <v>41562</v>
      </c>
      <c r="J46" s="51">
        <f t="shared" si="1"/>
        <v>0.01665354</v>
      </c>
      <c r="M46" s="52">
        <f t="shared" si="2"/>
        <v>0.01665354</v>
      </c>
      <c r="N46" s="52">
        <v>0.01665354</v>
      </c>
      <c r="O46" s="53"/>
      <c r="P46" s="52"/>
      <c r="Q46" s="52">
        <f t="shared" si="3"/>
        <v>0.01665354</v>
      </c>
      <c r="R46" s="52">
        <v>0</v>
      </c>
      <c r="S46" s="53"/>
      <c r="T46" s="53"/>
      <c r="U46" s="52">
        <f t="shared" si="4"/>
        <v>0</v>
      </c>
      <c r="V46" s="53"/>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row>
    <row r="47" spans="1:67" s="49" customFormat="1" ht="12.75" outlineLevel="2">
      <c r="A47" s="49" t="s">
        <v>78</v>
      </c>
      <c r="B47" s="47">
        <v>254939762</v>
      </c>
      <c r="C47" s="49" t="s">
        <v>79</v>
      </c>
      <c r="G47" s="48">
        <v>41591</v>
      </c>
      <c r="H47" s="48">
        <v>41592</v>
      </c>
      <c r="I47" s="48">
        <v>41592</v>
      </c>
      <c r="J47" s="51">
        <f t="shared" si="1"/>
        <v>0.0222851</v>
      </c>
      <c r="M47" s="52">
        <f t="shared" si="2"/>
        <v>0.0222851</v>
      </c>
      <c r="N47" s="52">
        <v>0.0222851</v>
      </c>
      <c r="O47" s="53"/>
      <c r="P47" s="52"/>
      <c r="Q47" s="52">
        <f t="shared" si="3"/>
        <v>0.0222851</v>
      </c>
      <c r="R47" s="52">
        <v>0</v>
      </c>
      <c r="S47" s="53"/>
      <c r="T47" s="53"/>
      <c r="U47" s="52">
        <f t="shared" si="4"/>
        <v>0</v>
      </c>
      <c r="V47" s="53"/>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row>
    <row r="48" spans="1:21" s="49" customFormat="1" ht="12.75" outlineLevel="2">
      <c r="A48" s="49" t="s">
        <v>78</v>
      </c>
      <c r="B48" s="47">
        <v>254939762</v>
      </c>
      <c r="C48" s="49" t="s">
        <v>79</v>
      </c>
      <c r="D48" s="48"/>
      <c r="E48" s="48"/>
      <c r="F48" s="48"/>
      <c r="G48" s="48">
        <v>41639</v>
      </c>
      <c r="H48" s="48">
        <v>41641</v>
      </c>
      <c r="I48" s="48">
        <v>41641</v>
      </c>
      <c r="J48" s="51">
        <f t="shared" si="1"/>
        <v>0.20298583</v>
      </c>
      <c r="M48" s="52">
        <f t="shared" si="2"/>
        <v>0.20298583</v>
      </c>
      <c r="N48" s="52">
        <v>0.20298583</v>
      </c>
      <c r="O48" s="53"/>
      <c r="Q48" s="52">
        <f t="shared" si="3"/>
        <v>0.20298583</v>
      </c>
      <c r="R48" s="52">
        <v>0</v>
      </c>
      <c r="U48" s="52">
        <f t="shared" si="4"/>
        <v>0</v>
      </c>
    </row>
    <row r="49" spans="1:67" s="49" customFormat="1" ht="12.75" outlineLevel="1">
      <c r="A49" s="23" t="s">
        <v>140</v>
      </c>
      <c r="B49" s="47"/>
      <c r="D49" s="48"/>
      <c r="E49" s="48"/>
      <c r="F49" s="48"/>
      <c r="G49" s="48"/>
      <c r="H49" s="48"/>
      <c r="I49" s="48"/>
      <c r="J49" s="51"/>
      <c r="M49" s="52">
        <f>SUBTOTAL(9,M39:M48)</f>
        <v>0.5955271</v>
      </c>
      <c r="N49" s="52"/>
      <c r="O49" s="53"/>
      <c r="Q49" s="52">
        <f>SUBTOTAL(9,Q39:Q48)</f>
        <v>0.5955271</v>
      </c>
      <c r="R49" s="52"/>
      <c r="U49" s="52"/>
      <c r="BO49" s="49">
        <f>SUBTOTAL(9,BO39:BO48)</f>
        <v>0</v>
      </c>
    </row>
    <row r="50" spans="1:67" s="49" customFormat="1" ht="12.75" outlineLevel="2">
      <c r="A50" s="49" t="s">
        <v>80</v>
      </c>
      <c r="B50" s="47" t="s">
        <v>81</v>
      </c>
      <c r="G50" s="48">
        <v>41319</v>
      </c>
      <c r="H50" s="48">
        <v>41320</v>
      </c>
      <c r="I50" s="48">
        <v>41320</v>
      </c>
      <c r="J50" s="51">
        <f t="shared" si="1"/>
        <v>0.0380704</v>
      </c>
      <c r="M50" s="52">
        <f t="shared" si="2"/>
        <v>0.0380704</v>
      </c>
      <c r="N50" s="52">
        <v>0.0380704</v>
      </c>
      <c r="O50" s="53"/>
      <c r="P50" s="52"/>
      <c r="Q50" s="52">
        <f t="shared" si="3"/>
        <v>0.0380704</v>
      </c>
      <c r="R50" s="52">
        <v>0</v>
      </c>
      <c r="S50" s="53"/>
      <c r="T50" s="53"/>
      <c r="U50" s="52">
        <f t="shared" si="4"/>
        <v>0</v>
      </c>
      <c r="V50" s="53"/>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row>
    <row r="51" spans="1:67" s="49" customFormat="1" ht="12.75" outlineLevel="2">
      <c r="A51" s="49" t="s">
        <v>80</v>
      </c>
      <c r="B51" s="47" t="s">
        <v>81</v>
      </c>
      <c r="G51" s="48">
        <v>41347</v>
      </c>
      <c r="H51" s="48">
        <v>41348</v>
      </c>
      <c r="I51" s="48">
        <v>41348</v>
      </c>
      <c r="J51" s="51">
        <f t="shared" si="1"/>
        <v>0.04004116</v>
      </c>
      <c r="M51" s="52">
        <f t="shared" si="2"/>
        <v>0.04004116</v>
      </c>
      <c r="N51" s="52">
        <v>0.04004116</v>
      </c>
      <c r="O51" s="53"/>
      <c r="P51" s="52"/>
      <c r="Q51" s="52">
        <f t="shared" si="3"/>
        <v>0.04004116</v>
      </c>
      <c r="R51" s="52">
        <v>0</v>
      </c>
      <c r="S51" s="53"/>
      <c r="T51" s="53"/>
      <c r="U51" s="52">
        <f t="shared" si="4"/>
        <v>0</v>
      </c>
      <c r="V51" s="53"/>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row>
    <row r="52" spans="1:67" s="54" customFormat="1" ht="12.75" outlineLevel="2">
      <c r="A52" s="49" t="s">
        <v>80</v>
      </c>
      <c r="B52" s="47" t="s">
        <v>81</v>
      </c>
      <c r="C52" s="49"/>
      <c r="D52" s="49"/>
      <c r="E52" s="49"/>
      <c r="F52" s="49"/>
      <c r="G52" s="48">
        <v>41376</v>
      </c>
      <c r="H52" s="48">
        <v>41379</v>
      </c>
      <c r="I52" s="48">
        <v>41379</v>
      </c>
      <c r="J52" s="51">
        <f t="shared" si="1"/>
        <v>0.03105391</v>
      </c>
      <c r="K52" s="49"/>
      <c r="L52" s="49"/>
      <c r="M52" s="52">
        <f t="shared" si="2"/>
        <v>0.03105391</v>
      </c>
      <c r="N52" s="52">
        <v>0.03105391</v>
      </c>
      <c r="O52" s="53"/>
      <c r="P52" s="52"/>
      <c r="Q52" s="52">
        <f t="shared" si="3"/>
        <v>0.03105391</v>
      </c>
      <c r="R52" s="52">
        <v>0</v>
      </c>
      <c r="S52" s="53"/>
      <c r="T52" s="53"/>
      <c r="U52" s="52">
        <f t="shared" si="4"/>
        <v>0</v>
      </c>
      <c r="V52" s="53"/>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row>
    <row r="53" spans="1:67" s="54" customFormat="1" ht="12.75" outlineLevel="2">
      <c r="A53" s="49" t="s">
        <v>80</v>
      </c>
      <c r="B53" s="47" t="s">
        <v>81</v>
      </c>
      <c r="C53" s="49"/>
      <c r="D53" s="49"/>
      <c r="E53" s="49"/>
      <c r="F53" s="49"/>
      <c r="G53" s="48">
        <v>41408</v>
      </c>
      <c r="H53" s="48">
        <v>41409</v>
      </c>
      <c r="I53" s="48">
        <v>41409</v>
      </c>
      <c r="J53" s="51">
        <f t="shared" si="1"/>
        <v>0.02976946</v>
      </c>
      <c r="K53" s="49"/>
      <c r="L53" s="49"/>
      <c r="M53" s="52">
        <f t="shared" si="2"/>
        <v>0.02976946</v>
      </c>
      <c r="N53" s="52">
        <v>0.02976946</v>
      </c>
      <c r="O53" s="53"/>
      <c r="P53" s="52"/>
      <c r="Q53" s="52">
        <f t="shared" si="3"/>
        <v>0.02976946</v>
      </c>
      <c r="R53" s="52">
        <v>0</v>
      </c>
      <c r="S53" s="53"/>
      <c r="T53" s="53"/>
      <c r="U53" s="52">
        <f t="shared" si="4"/>
        <v>0</v>
      </c>
      <c r="V53" s="53"/>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row>
    <row r="54" spans="1:67" s="54" customFormat="1" ht="12.75" outlineLevel="2">
      <c r="A54" s="49" t="s">
        <v>80</v>
      </c>
      <c r="B54" s="47" t="s">
        <v>81</v>
      </c>
      <c r="C54" s="49"/>
      <c r="D54" s="49"/>
      <c r="E54" s="49"/>
      <c r="F54" s="49"/>
      <c r="G54" s="48">
        <v>41438</v>
      </c>
      <c r="H54" s="48">
        <v>41439</v>
      </c>
      <c r="I54" s="48">
        <v>41439</v>
      </c>
      <c r="J54" s="51">
        <f t="shared" si="1"/>
        <v>0.08025816</v>
      </c>
      <c r="K54" s="49"/>
      <c r="L54" s="49"/>
      <c r="M54" s="52">
        <f t="shared" si="2"/>
        <v>0.08025816</v>
      </c>
      <c r="N54" s="52">
        <v>0.08025816</v>
      </c>
      <c r="O54" s="53"/>
      <c r="P54" s="52"/>
      <c r="Q54" s="52">
        <f t="shared" si="3"/>
        <v>0.08025816</v>
      </c>
      <c r="R54" s="52">
        <v>0</v>
      </c>
      <c r="S54" s="53"/>
      <c r="T54" s="53"/>
      <c r="U54" s="52">
        <f t="shared" si="4"/>
        <v>0</v>
      </c>
      <c r="V54" s="53"/>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row>
    <row r="55" spans="1:67" s="54" customFormat="1" ht="12.75" outlineLevel="2">
      <c r="A55" s="49" t="s">
        <v>80</v>
      </c>
      <c r="B55" s="47" t="s">
        <v>81</v>
      </c>
      <c r="C55" s="49"/>
      <c r="D55" s="49"/>
      <c r="E55" s="49"/>
      <c r="F55" s="49"/>
      <c r="G55" s="48">
        <v>41467</v>
      </c>
      <c r="H55" s="48">
        <v>41470</v>
      </c>
      <c r="I55" s="48">
        <v>41470</v>
      </c>
      <c r="J55" s="51">
        <f t="shared" si="1"/>
        <v>0.00539885</v>
      </c>
      <c r="K55" s="49"/>
      <c r="L55" s="49"/>
      <c r="M55" s="52">
        <f t="shared" si="2"/>
        <v>0.00539885</v>
      </c>
      <c r="N55" s="52">
        <v>0.00539885</v>
      </c>
      <c r="O55" s="53"/>
      <c r="P55" s="52"/>
      <c r="Q55" s="52">
        <f t="shared" si="3"/>
        <v>0.00539885</v>
      </c>
      <c r="R55" s="52">
        <v>0</v>
      </c>
      <c r="S55" s="53"/>
      <c r="T55" s="53"/>
      <c r="U55" s="52">
        <f t="shared" si="4"/>
        <v>0</v>
      </c>
      <c r="V55" s="53"/>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1:67" s="54" customFormat="1" ht="12.75" outlineLevel="2">
      <c r="A56" s="49" t="s">
        <v>80</v>
      </c>
      <c r="B56" s="47" t="s">
        <v>81</v>
      </c>
      <c r="C56" s="49"/>
      <c r="D56" s="49"/>
      <c r="E56" s="49"/>
      <c r="F56" s="49"/>
      <c r="G56" s="48">
        <v>41500</v>
      </c>
      <c r="H56" s="48">
        <v>41501</v>
      </c>
      <c r="I56" s="48">
        <v>41501</v>
      </c>
      <c r="J56" s="51">
        <f t="shared" si="1"/>
        <v>0.04961115</v>
      </c>
      <c r="K56" s="49"/>
      <c r="L56" s="49"/>
      <c r="M56" s="52">
        <f t="shared" si="2"/>
        <v>0.04961115</v>
      </c>
      <c r="N56" s="52">
        <v>0.04961115</v>
      </c>
      <c r="O56" s="53"/>
      <c r="P56" s="52"/>
      <c r="Q56" s="52">
        <f t="shared" si="3"/>
        <v>0.04961115</v>
      </c>
      <c r="R56" s="52">
        <v>0</v>
      </c>
      <c r="S56" s="53"/>
      <c r="T56" s="53"/>
      <c r="U56" s="52">
        <f t="shared" si="4"/>
        <v>0</v>
      </c>
      <c r="V56" s="53"/>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row>
    <row r="57" spans="1:67" s="54" customFormat="1" ht="12.75" outlineLevel="2">
      <c r="A57" s="49" t="s">
        <v>80</v>
      </c>
      <c r="B57" s="47" t="s">
        <v>81</v>
      </c>
      <c r="C57" s="49"/>
      <c r="D57" s="49"/>
      <c r="E57" s="49"/>
      <c r="F57" s="49"/>
      <c r="G57" s="48">
        <v>41530</v>
      </c>
      <c r="H57" s="48">
        <v>41533</v>
      </c>
      <c r="I57" s="48">
        <v>41533</v>
      </c>
      <c r="J57" s="51">
        <f t="shared" si="1"/>
        <v>0.022806</v>
      </c>
      <c r="K57" s="49"/>
      <c r="L57" s="49"/>
      <c r="M57" s="52">
        <f t="shared" si="2"/>
        <v>0.022806</v>
      </c>
      <c r="N57" s="52">
        <v>0.022806</v>
      </c>
      <c r="O57" s="53"/>
      <c r="P57" s="52"/>
      <c r="Q57" s="52">
        <f t="shared" si="3"/>
        <v>0.022806</v>
      </c>
      <c r="R57" s="52">
        <v>0</v>
      </c>
      <c r="S57" s="53"/>
      <c r="T57" s="53"/>
      <c r="U57" s="52">
        <f t="shared" si="4"/>
        <v>0</v>
      </c>
      <c r="V57" s="53"/>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row>
    <row r="58" spans="1:67" s="54" customFormat="1" ht="12.75" outlineLevel="2">
      <c r="A58" s="49" t="s">
        <v>80</v>
      </c>
      <c r="B58" s="47" t="s">
        <v>81</v>
      </c>
      <c r="C58" s="49"/>
      <c r="D58" s="49"/>
      <c r="E58" s="49"/>
      <c r="F58" s="49"/>
      <c r="G58" s="48">
        <v>41561</v>
      </c>
      <c r="H58" s="48">
        <v>41562</v>
      </c>
      <c r="I58" s="48">
        <v>41562</v>
      </c>
      <c r="J58" s="51">
        <f t="shared" si="1"/>
        <v>0.08459032</v>
      </c>
      <c r="K58" s="49"/>
      <c r="L58" s="49"/>
      <c r="M58" s="52">
        <f t="shared" si="2"/>
        <v>0.08459032</v>
      </c>
      <c r="N58" s="52">
        <v>0.08459032</v>
      </c>
      <c r="O58" s="53"/>
      <c r="P58" s="52"/>
      <c r="Q58" s="52">
        <f t="shared" si="3"/>
        <v>0.08459032</v>
      </c>
      <c r="R58" s="52">
        <v>0</v>
      </c>
      <c r="S58" s="53"/>
      <c r="T58" s="53"/>
      <c r="U58" s="52">
        <f t="shared" si="4"/>
        <v>0</v>
      </c>
      <c r="V58" s="53"/>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row>
    <row r="59" spans="1:67" s="54" customFormat="1" ht="12.75" outlineLevel="2">
      <c r="A59" s="49" t="s">
        <v>80</v>
      </c>
      <c r="B59" s="47" t="s">
        <v>81</v>
      </c>
      <c r="C59" s="49"/>
      <c r="D59" s="49"/>
      <c r="E59" s="49"/>
      <c r="F59" s="49"/>
      <c r="G59" s="48">
        <v>41591</v>
      </c>
      <c r="H59" s="48">
        <v>41592</v>
      </c>
      <c r="I59" s="48">
        <v>41592</v>
      </c>
      <c r="J59" s="51">
        <f t="shared" si="1"/>
        <v>0.02707753</v>
      </c>
      <c r="K59" s="49"/>
      <c r="L59" s="49"/>
      <c r="M59" s="52">
        <f t="shared" si="2"/>
        <v>0.02707753</v>
      </c>
      <c r="N59" s="52">
        <v>0.02707753</v>
      </c>
      <c r="O59" s="53"/>
      <c r="P59" s="52"/>
      <c r="Q59" s="52">
        <f t="shared" si="3"/>
        <v>0.02707753</v>
      </c>
      <c r="R59" s="52">
        <v>0</v>
      </c>
      <c r="S59" s="53"/>
      <c r="T59" s="53"/>
      <c r="U59" s="52">
        <f t="shared" si="4"/>
        <v>0</v>
      </c>
      <c r="V59" s="53"/>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row>
    <row r="60" spans="1:67" s="54" customFormat="1" ht="12.75" outlineLevel="2">
      <c r="A60" s="49" t="s">
        <v>80</v>
      </c>
      <c r="B60" s="47" t="s">
        <v>81</v>
      </c>
      <c r="C60" s="49"/>
      <c r="D60" s="48"/>
      <c r="E60" s="48"/>
      <c r="F60" s="48"/>
      <c r="G60" s="48">
        <v>41639</v>
      </c>
      <c r="H60" s="48">
        <v>41641</v>
      </c>
      <c r="I60" s="48">
        <v>41641</v>
      </c>
      <c r="J60" s="51">
        <f t="shared" si="1"/>
        <v>0.06157071</v>
      </c>
      <c r="K60" s="49"/>
      <c r="L60" s="49"/>
      <c r="M60" s="52">
        <f t="shared" si="2"/>
        <v>0.06157071</v>
      </c>
      <c r="N60" s="52">
        <v>0.06157071</v>
      </c>
      <c r="O60" s="53"/>
      <c r="P60" s="49"/>
      <c r="Q60" s="52">
        <f t="shared" si="3"/>
        <v>0.06157071</v>
      </c>
      <c r="R60" s="52">
        <v>0</v>
      </c>
      <c r="S60" s="49"/>
      <c r="T60" s="49"/>
      <c r="U60" s="52">
        <f t="shared" si="4"/>
        <v>0</v>
      </c>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row>
    <row r="61" spans="1:67" s="54" customFormat="1" ht="12.75" outlineLevel="1">
      <c r="A61" s="23" t="s">
        <v>141</v>
      </c>
      <c r="B61" s="47"/>
      <c r="C61" s="49"/>
      <c r="D61" s="48"/>
      <c r="E61" s="48"/>
      <c r="F61" s="48"/>
      <c r="G61" s="48"/>
      <c r="H61" s="48"/>
      <c r="I61" s="48"/>
      <c r="J61" s="51"/>
      <c r="K61" s="49"/>
      <c r="L61" s="49"/>
      <c r="M61" s="52">
        <f>SUBTOTAL(9,M50:M60)</f>
        <v>0.47024765</v>
      </c>
      <c r="N61" s="52"/>
      <c r="O61" s="53"/>
      <c r="P61" s="49"/>
      <c r="Q61" s="52">
        <f>SUBTOTAL(9,Q50:Q60)</f>
        <v>0.47024765</v>
      </c>
      <c r="R61" s="52"/>
      <c r="S61" s="49"/>
      <c r="T61" s="49"/>
      <c r="U61" s="52"/>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f>SUBTOTAL(9,BO50:BO60)</f>
        <v>0</v>
      </c>
    </row>
    <row r="62" spans="1:67" s="54" customFormat="1" ht="12.75" outlineLevel="2">
      <c r="A62" s="49" t="s">
        <v>87</v>
      </c>
      <c r="B62" s="47">
        <v>254939705</v>
      </c>
      <c r="C62" s="49" t="s">
        <v>88</v>
      </c>
      <c r="D62" s="49"/>
      <c r="E62" s="49"/>
      <c r="F62" s="49"/>
      <c r="G62" s="48">
        <v>41624</v>
      </c>
      <c r="H62" s="48">
        <v>41625</v>
      </c>
      <c r="I62" s="48">
        <v>41625</v>
      </c>
      <c r="J62" s="51">
        <f t="shared" si="1"/>
        <v>3.91301</v>
      </c>
      <c r="K62" s="49"/>
      <c r="L62" s="49"/>
      <c r="M62" s="52">
        <f t="shared" si="2"/>
        <v>3.91301</v>
      </c>
      <c r="N62" s="52">
        <v>0</v>
      </c>
      <c r="O62" s="53">
        <v>3.87085</v>
      </c>
      <c r="P62" s="52"/>
      <c r="Q62" s="52">
        <f t="shared" si="3"/>
        <v>3.87085</v>
      </c>
      <c r="R62" s="52">
        <v>0</v>
      </c>
      <c r="S62" s="53">
        <v>0</v>
      </c>
      <c r="T62" s="53"/>
      <c r="U62" s="52">
        <f t="shared" si="4"/>
        <v>0</v>
      </c>
      <c r="V62" s="53">
        <v>0.04216</v>
      </c>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row>
    <row r="63" spans="1:67" s="54" customFormat="1" ht="12.75" outlineLevel="1">
      <c r="A63" s="23" t="s">
        <v>142</v>
      </c>
      <c r="B63" s="47"/>
      <c r="C63" s="49"/>
      <c r="D63" s="49"/>
      <c r="E63" s="49"/>
      <c r="F63" s="49"/>
      <c r="G63" s="48"/>
      <c r="H63" s="48"/>
      <c r="I63" s="48"/>
      <c r="J63" s="51"/>
      <c r="K63" s="49"/>
      <c r="L63" s="49"/>
      <c r="M63" s="52">
        <f>SUBTOTAL(9,M62:M62)</f>
        <v>3.91301</v>
      </c>
      <c r="N63" s="52"/>
      <c r="O63" s="53"/>
      <c r="P63" s="52"/>
      <c r="Q63" s="52">
        <f>SUBTOTAL(9,Q62:Q62)</f>
        <v>3.87085</v>
      </c>
      <c r="R63" s="52"/>
      <c r="S63" s="53"/>
      <c r="T63" s="53"/>
      <c r="U63" s="52"/>
      <c r="V63" s="53"/>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f>SUBTOTAL(9,BO62:BO62)</f>
        <v>0</v>
      </c>
    </row>
    <row r="64" spans="1:67" s="54" customFormat="1" ht="12.75" outlineLevel="2">
      <c r="A64" s="49" t="s">
        <v>89</v>
      </c>
      <c r="B64" s="47">
        <v>254939838</v>
      </c>
      <c r="C64" s="49" t="s">
        <v>90</v>
      </c>
      <c r="D64" s="49"/>
      <c r="E64" s="49"/>
      <c r="F64" s="49"/>
      <c r="G64" s="48">
        <v>41624</v>
      </c>
      <c r="H64" s="48">
        <v>41625</v>
      </c>
      <c r="I64" s="48">
        <v>41625</v>
      </c>
      <c r="J64" s="51">
        <f t="shared" si="1"/>
        <v>1.30907</v>
      </c>
      <c r="K64" s="49"/>
      <c r="L64" s="49"/>
      <c r="M64" s="52">
        <f t="shared" si="2"/>
        <v>1.30907</v>
      </c>
      <c r="N64" s="52">
        <v>0</v>
      </c>
      <c r="O64" s="53">
        <v>1.30907</v>
      </c>
      <c r="P64" s="52"/>
      <c r="Q64" s="52">
        <f t="shared" si="3"/>
        <v>1.30907</v>
      </c>
      <c r="R64" s="52">
        <v>0</v>
      </c>
      <c r="S64" s="53">
        <v>0</v>
      </c>
      <c r="T64" s="53"/>
      <c r="U64" s="52">
        <f t="shared" si="4"/>
        <v>0</v>
      </c>
      <c r="V64" s="53"/>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row>
    <row r="65" spans="1:67" s="54" customFormat="1" ht="12.75" outlineLevel="1">
      <c r="A65" s="23" t="s">
        <v>143</v>
      </c>
      <c r="B65" s="47"/>
      <c r="C65" s="49"/>
      <c r="D65" s="49"/>
      <c r="E65" s="49"/>
      <c r="F65" s="49"/>
      <c r="G65" s="48"/>
      <c r="H65" s="48"/>
      <c r="I65" s="48"/>
      <c r="J65" s="51"/>
      <c r="K65" s="49"/>
      <c r="L65" s="49"/>
      <c r="M65" s="52">
        <f>SUBTOTAL(9,M64:M64)</f>
        <v>1.30907</v>
      </c>
      <c r="N65" s="52"/>
      <c r="O65" s="53"/>
      <c r="P65" s="52"/>
      <c r="Q65" s="52">
        <f>SUBTOTAL(9,Q64:Q64)</f>
        <v>1.30907</v>
      </c>
      <c r="R65" s="52"/>
      <c r="S65" s="53"/>
      <c r="T65" s="53"/>
      <c r="U65" s="52"/>
      <c r="V65" s="53"/>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f>SUBTOTAL(9,BO64:BO64)</f>
        <v>0</v>
      </c>
    </row>
    <row r="66" spans="1:67" s="54" customFormat="1" ht="12.75" outlineLevel="2">
      <c r="A66" s="68" t="s">
        <v>125</v>
      </c>
      <c r="B66" s="66" t="s">
        <v>126</v>
      </c>
      <c r="C66" s="68" t="s">
        <v>127</v>
      </c>
      <c r="D66" s="68"/>
      <c r="E66" s="68"/>
      <c r="F66" s="68"/>
      <c r="G66" s="67">
        <v>41354</v>
      </c>
      <c r="H66" s="67">
        <v>41352</v>
      </c>
      <c r="I66" s="67">
        <v>41359</v>
      </c>
      <c r="J66" s="69">
        <v>0.0292</v>
      </c>
      <c r="K66" s="68"/>
      <c r="L66" s="68"/>
      <c r="M66" s="70">
        <v>0.0292</v>
      </c>
      <c r="N66" s="70">
        <v>0.0292</v>
      </c>
      <c r="O66" s="71"/>
      <c r="P66" s="70"/>
      <c r="Q66" s="70">
        <v>0.0292</v>
      </c>
      <c r="R66" s="70">
        <v>0.0292</v>
      </c>
      <c r="S66" s="71"/>
      <c r="T66" s="71"/>
      <c r="U66" s="70">
        <v>0.0292</v>
      </c>
      <c r="V66" s="71"/>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row>
    <row r="67" spans="1:67" s="54" customFormat="1" ht="12.75" outlineLevel="2">
      <c r="A67" s="68" t="s">
        <v>125</v>
      </c>
      <c r="B67" s="66" t="s">
        <v>126</v>
      </c>
      <c r="C67" s="68" t="s">
        <v>127</v>
      </c>
      <c r="D67" s="68"/>
      <c r="E67" s="68"/>
      <c r="F67" s="68"/>
      <c r="G67" s="67">
        <v>41445</v>
      </c>
      <c r="H67" s="67">
        <v>41443</v>
      </c>
      <c r="I67" s="67">
        <v>41450</v>
      </c>
      <c r="J67" s="69">
        <v>0.09619</v>
      </c>
      <c r="K67" s="68"/>
      <c r="L67" s="68"/>
      <c r="M67" s="70">
        <v>0.09619</v>
      </c>
      <c r="N67" s="70">
        <v>0.09619</v>
      </c>
      <c r="O67" s="71"/>
      <c r="P67" s="70"/>
      <c r="Q67" s="70">
        <v>0.09619</v>
      </c>
      <c r="R67" s="70">
        <v>0.09619</v>
      </c>
      <c r="S67" s="71"/>
      <c r="T67" s="71"/>
      <c r="U67" s="70">
        <v>0.09619</v>
      </c>
      <c r="V67" s="71"/>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row>
    <row r="68" spans="1:67" s="54" customFormat="1" ht="12.75" outlineLevel="2">
      <c r="A68" s="68" t="s">
        <v>125</v>
      </c>
      <c r="B68" s="66" t="s">
        <v>126</v>
      </c>
      <c r="C68" s="68" t="s">
        <v>127</v>
      </c>
      <c r="D68" s="68"/>
      <c r="E68" s="68"/>
      <c r="F68" s="68"/>
      <c r="G68" s="67">
        <v>41536</v>
      </c>
      <c r="H68" s="67">
        <v>41534</v>
      </c>
      <c r="I68" s="67">
        <v>41541</v>
      </c>
      <c r="J68" s="69">
        <v>0.07965</v>
      </c>
      <c r="K68" s="68"/>
      <c r="L68" s="68"/>
      <c r="M68" s="70">
        <v>0.07965</v>
      </c>
      <c r="N68" s="70">
        <v>0.07965</v>
      </c>
      <c r="O68" s="71"/>
      <c r="P68" s="70"/>
      <c r="Q68" s="70">
        <v>0.07965</v>
      </c>
      <c r="R68" s="70">
        <v>0.07965</v>
      </c>
      <c r="S68" s="71"/>
      <c r="T68" s="71"/>
      <c r="U68" s="70">
        <v>0.07965</v>
      </c>
      <c r="V68" s="71"/>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row>
    <row r="69" spans="1:67" s="54" customFormat="1" ht="12.75" outlineLevel="1">
      <c r="A69" s="73" t="s">
        <v>144</v>
      </c>
      <c r="B69" s="66"/>
      <c r="C69" s="68"/>
      <c r="D69" s="68"/>
      <c r="E69" s="68"/>
      <c r="F69" s="68"/>
      <c r="G69" s="67"/>
      <c r="H69" s="67"/>
      <c r="I69" s="67"/>
      <c r="J69" s="69"/>
      <c r="K69" s="68"/>
      <c r="L69" s="68"/>
      <c r="M69" s="70">
        <f>SUBTOTAL(9,M66:M68)</f>
        <v>0.20504</v>
      </c>
      <c r="N69" s="70"/>
      <c r="O69" s="71"/>
      <c r="P69" s="70"/>
      <c r="Q69" s="70">
        <f>SUBTOTAL(9,Q66:Q68)</f>
        <v>0.20504</v>
      </c>
      <c r="R69" s="70"/>
      <c r="S69" s="71"/>
      <c r="T69" s="71"/>
      <c r="U69" s="70"/>
      <c r="V69" s="71"/>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f>SUBTOTAL(9,BO66:BO68)</f>
        <v>0</v>
      </c>
    </row>
    <row r="70" spans="1:67" s="54" customFormat="1" ht="12.75" outlineLevel="2">
      <c r="A70" s="68" t="s">
        <v>128</v>
      </c>
      <c r="B70" s="66" t="s">
        <v>129</v>
      </c>
      <c r="C70" s="68" t="s">
        <v>130</v>
      </c>
      <c r="D70" s="68"/>
      <c r="E70" s="68"/>
      <c r="F70" s="68"/>
      <c r="G70" s="67">
        <v>41354</v>
      </c>
      <c r="H70" s="67">
        <v>41352</v>
      </c>
      <c r="I70" s="67">
        <v>41359</v>
      </c>
      <c r="J70" s="69">
        <v>0.18005</v>
      </c>
      <c r="K70" s="68"/>
      <c r="L70" s="68"/>
      <c r="M70" s="70">
        <v>0.18005</v>
      </c>
      <c r="N70" s="70">
        <v>0.18005</v>
      </c>
      <c r="O70" s="71"/>
      <c r="P70" s="70"/>
      <c r="Q70" s="70">
        <v>0.18005</v>
      </c>
      <c r="R70" s="70">
        <v>0.107723915</v>
      </c>
      <c r="S70" s="71"/>
      <c r="T70" s="71"/>
      <c r="U70" s="70">
        <v>0.107723915</v>
      </c>
      <c r="V70" s="71"/>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row>
    <row r="71" spans="1:67" s="54" customFormat="1" ht="12.75" outlineLevel="2">
      <c r="A71" s="68" t="s">
        <v>128</v>
      </c>
      <c r="B71" s="66" t="s">
        <v>129</v>
      </c>
      <c r="C71" s="68" t="s">
        <v>130</v>
      </c>
      <c r="D71" s="68"/>
      <c r="E71" s="68"/>
      <c r="F71" s="68"/>
      <c r="G71" s="67">
        <v>41445</v>
      </c>
      <c r="H71" s="67">
        <v>41443</v>
      </c>
      <c r="I71" s="67">
        <v>41450</v>
      </c>
      <c r="J71" s="69">
        <v>0.20211</v>
      </c>
      <c r="K71" s="68"/>
      <c r="L71" s="68"/>
      <c r="M71" s="70">
        <v>0.20211</v>
      </c>
      <c r="N71" s="70">
        <v>0.20211</v>
      </c>
      <c r="O71" s="71"/>
      <c r="P71" s="70"/>
      <c r="Q71" s="70">
        <v>0.20211</v>
      </c>
      <c r="R71" s="70">
        <v>0.12092241300000002</v>
      </c>
      <c r="S71" s="71"/>
      <c r="T71" s="71"/>
      <c r="U71" s="70">
        <v>0.12092241300000002</v>
      </c>
      <c r="V71" s="71"/>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row>
    <row r="72" spans="1:67" s="54" customFormat="1" ht="12.75" outlineLevel="2">
      <c r="A72" s="68" t="s">
        <v>128</v>
      </c>
      <c r="B72" s="66" t="s">
        <v>129</v>
      </c>
      <c r="C72" s="68" t="s">
        <v>130</v>
      </c>
      <c r="D72" s="68"/>
      <c r="E72" s="68"/>
      <c r="F72" s="68"/>
      <c r="G72" s="67">
        <v>41536</v>
      </c>
      <c r="H72" s="67">
        <v>41534</v>
      </c>
      <c r="I72" s="67">
        <v>41541</v>
      </c>
      <c r="J72" s="69">
        <v>0.1884</v>
      </c>
      <c r="K72" s="68"/>
      <c r="L72" s="68"/>
      <c r="M72" s="70">
        <v>0.1884</v>
      </c>
      <c r="N72" s="70">
        <v>0.1884</v>
      </c>
      <c r="O72" s="71"/>
      <c r="P72" s="70"/>
      <c r="Q72" s="70">
        <v>0.1884</v>
      </c>
      <c r="R72" s="70">
        <v>0.11271972000000002</v>
      </c>
      <c r="S72" s="71"/>
      <c r="T72" s="71"/>
      <c r="U72" s="70">
        <v>0.11271972000000002</v>
      </c>
      <c r="V72" s="71"/>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row>
    <row r="73" spans="1:67" s="54" customFormat="1" ht="12.75" outlineLevel="1">
      <c r="A73" s="73" t="s">
        <v>145</v>
      </c>
      <c r="B73" s="66"/>
      <c r="C73" s="68"/>
      <c r="D73" s="68"/>
      <c r="E73" s="68"/>
      <c r="F73" s="68"/>
      <c r="G73" s="67"/>
      <c r="H73" s="67"/>
      <c r="I73" s="67"/>
      <c r="J73" s="69"/>
      <c r="K73" s="68"/>
      <c r="L73" s="68"/>
      <c r="M73" s="70">
        <f>SUBTOTAL(9,M70:M72)</f>
        <v>0.57056</v>
      </c>
      <c r="N73" s="70"/>
      <c r="O73" s="71"/>
      <c r="P73" s="70"/>
      <c r="Q73" s="70">
        <f>SUBTOTAL(9,Q70:Q72)</f>
        <v>0.57056</v>
      </c>
      <c r="R73" s="70"/>
      <c r="S73" s="71"/>
      <c r="T73" s="71"/>
      <c r="U73" s="70"/>
      <c r="V73" s="71"/>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f>SUBTOTAL(9,BO70:BO72)</f>
        <v>0</v>
      </c>
    </row>
    <row r="74" spans="1:67" s="54" customFormat="1" ht="12.75" outlineLevel="2">
      <c r="A74" s="54" t="s">
        <v>82</v>
      </c>
      <c r="B74" s="55">
        <v>254939747</v>
      </c>
      <c r="C74" s="54" t="s">
        <v>83</v>
      </c>
      <c r="G74" s="54" t="s">
        <v>86</v>
      </c>
      <c r="H74" s="54" t="s">
        <v>86</v>
      </c>
      <c r="I74" s="56">
        <v>41305</v>
      </c>
      <c r="J74" s="57">
        <f aca="true" t="shared" si="5" ref="J74:J115">K74+L74+M74</f>
        <v>6.473E-05</v>
      </c>
      <c r="M74" s="58">
        <f aca="true" t="shared" si="6" ref="M74:M115">+N74+O74+V74+Z74+AB74+AD74</f>
        <v>6.473E-05</v>
      </c>
      <c r="N74" s="58">
        <v>6.473E-05</v>
      </c>
      <c r="O74" s="59"/>
      <c r="P74" s="58"/>
      <c r="Q74" s="58">
        <f aca="true" t="shared" si="7" ref="Q74:Q115">N74+O74+P74</f>
        <v>6.473E-05</v>
      </c>
      <c r="R74" s="58">
        <v>0</v>
      </c>
      <c r="S74" s="59"/>
      <c r="T74" s="59"/>
      <c r="U74" s="58">
        <f aca="true" t="shared" si="8" ref="U74:U115">R74+S74+T74</f>
        <v>0</v>
      </c>
      <c r="V74" s="59"/>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row>
    <row r="75" spans="1:67" s="54" customFormat="1" ht="12.75" outlineLevel="2">
      <c r="A75" s="54" t="s">
        <v>82</v>
      </c>
      <c r="B75" s="55">
        <v>254939747</v>
      </c>
      <c r="C75" s="54" t="s">
        <v>83</v>
      </c>
      <c r="G75" s="54" t="s">
        <v>86</v>
      </c>
      <c r="H75" s="54" t="s">
        <v>86</v>
      </c>
      <c r="I75" s="56">
        <v>41333</v>
      </c>
      <c r="J75" s="57">
        <f t="shared" si="5"/>
        <v>6.15E-05</v>
      </c>
      <c r="M75" s="58">
        <f t="shared" si="6"/>
        <v>6.15E-05</v>
      </c>
      <c r="N75" s="58">
        <v>6.15E-05</v>
      </c>
      <c r="O75" s="59"/>
      <c r="P75" s="58"/>
      <c r="Q75" s="58">
        <f t="shared" si="7"/>
        <v>6.15E-05</v>
      </c>
      <c r="R75" s="58">
        <v>0</v>
      </c>
      <c r="S75" s="59"/>
      <c r="T75" s="59"/>
      <c r="U75" s="58">
        <f t="shared" si="8"/>
        <v>0</v>
      </c>
      <c r="V75" s="59"/>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row>
    <row r="76" spans="1:67" s="54" customFormat="1" ht="12.75" outlineLevel="2">
      <c r="A76" s="54" t="s">
        <v>82</v>
      </c>
      <c r="B76" s="55">
        <v>254939747</v>
      </c>
      <c r="C76" s="54" t="s">
        <v>83</v>
      </c>
      <c r="G76" s="54" t="s">
        <v>86</v>
      </c>
      <c r="H76" s="54" t="s">
        <v>86</v>
      </c>
      <c r="I76" s="56">
        <v>41361</v>
      </c>
      <c r="J76" s="57">
        <f t="shared" si="5"/>
        <v>7.275E-05</v>
      </c>
      <c r="M76" s="58">
        <f t="shared" si="6"/>
        <v>7.275E-05</v>
      </c>
      <c r="N76" s="58">
        <v>7.275E-05</v>
      </c>
      <c r="O76" s="59"/>
      <c r="P76" s="58"/>
      <c r="Q76" s="58">
        <f t="shared" si="7"/>
        <v>7.275E-05</v>
      </c>
      <c r="R76" s="58">
        <v>0</v>
      </c>
      <c r="S76" s="59"/>
      <c r="T76" s="59"/>
      <c r="U76" s="58">
        <f t="shared" si="8"/>
        <v>0</v>
      </c>
      <c r="V76" s="59"/>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row>
    <row r="77" spans="1:67" s="54" customFormat="1" ht="12.75" outlineLevel="2">
      <c r="A77" s="54" t="s">
        <v>82</v>
      </c>
      <c r="B77" s="55">
        <v>254939747</v>
      </c>
      <c r="C77" s="54" t="s">
        <v>83</v>
      </c>
      <c r="G77" s="54" t="s">
        <v>86</v>
      </c>
      <c r="H77" s="54" t="s">
        <v>86</v>
      </c>
      <c r="I77" s="56">
        <v>41394</v>
      </c>
      <c r="J77" s="57">
        <f t="shared" si="5"/>
        <v>6.85E-05</v>
      </c>
      <c r="M77" s="58">
        <f t="shared" si="6"/>
        <v>6.85E-05</v>
      </c>
      <c r="N77" s="58">
        <v>6.85E-05</v>
      </c>
      <c r="O77" s="59"/>
      <c r="P77" s="58"/>
      <c r="Q77" s="58">
        <f t="shared" si="7"/>
        <v>6.85E-05</v>
      </c>
      <c r="R77" s="58">
        <v>0</v>
      </c>
      <c r="S77" s="59"/>
      <c r="T77" s="59"/>
      <c r="U77" s="58">
        <f t="shared" si="8"/>
        <v>0</v>
      </c>
      <c r="V77" s="59"/>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row>
    <row r="78" spans="1:67" s="54" customFormat="1" ht="12.75" outlineLevel="2">
      <c r="A78" s="54" t="s">
        <v>82</v>
      </c>
      <c r="B78" s="55">
        <v>254939747</v>
      </c>
      <c r="C78" s="54" t="s">
        <v>83</v>
      </c>
      <c r="G78" s="54" t="s">
        <v>86</v>
      </c>
      <c r="H78" s="54" t="s">
        <v>86</v>
      </c>
      <c r="I78" s="56">
        <v>41425</v>
      </c>
      <c r="J78" s="57">
        <f t="shared" si="5"/>
        <v>3.65E-05</v>
      </c>
      <c r="M78" s="58">
        <f t="shared" si="6"/>
        <v>3.65E-05</v>
      </c>
      <c r="N78" s="58">
        <v>3.65E-05</v>
      </c>
      <c r="O78" s="59"/>
      <c r="P78" s="58"/>
      <c r="Q78" s="58">
        <f t="shared" si="7"/>
        <v>3.65E-05</v>
      </c>
      <c r="R78" s="58">
        <v>0</v>
      </c>
      <c r="S78" s="59"/>
      <c r="T78" s="59"/>
      <c r="U78" s="58">
        <f t="shared" si="8"/>
        <v>0</v>
      </c>
      <c r="V78" s="59"/>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row>
    <row r="79" spans="1:67" s="54" customFormat="1" ht="12.75" outlineLevel="2">
      <c r="A79" s="54" t="s">
        <v>82</v>
      </c>
      <c r="B79" s="55">
        <v>254939747</v>
      </c>
      <c r="C79" s="54" t="s">
        <v>83</v>
      </c>
      <c r="G79" s="54" t="s">
        <v>86</v>
      </c>
      <c r="H79" s="54" t="s">
        <v>86</v>
      </c>
      <c r="I79" s="56">
        <v>41453</v>
      </c>
      <c r="J79" s="57">
        <f t="shared" si="5"/>
        <v>1.872E-05</v>
      </c>
      <c r="M79" s="58">
        <f t="shared" si="6"/>
        <v>1.872E-05</v>
      </c>
      <c r="N79" s="58">
        <v>1.872E-05</v>
      </c>
      <c r="O79" s="59"/>
      <c r="P79" s="58"/>
      <c r="Q79" s="58">
        <f t="shared" si="7"/>
        <v>1.872E-05</v>
      </c>
      <c r="R79" s="58">
        <v>0</v>
      </c>
      <c r="S79" s="59"/>
      <c r="T79" s="59"/>
      <c r="U79" s="58">
        <f t="shared" si="8"/>
        <v>0</v>
      </c>
      <c r="V79" s="59"/>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row>
    <row r="80" spans="1:67" s="54" customFormat="1" ht="12.75" outlineLevel="2">
      <c r="A80" s="54" t="s">
        <v>82</v>
      </c>
      <c r="B80" s="55">
        <v>254939747</v>
      </c>
      <c r="C80" s="54" t="s">
        <v>83</v>
      </c>
      <c r="G80" s="54" t="s">
        <v>86</v>
      </c>
      <c r="H80" s="54" t="s">
        <v>86</v>
      </c>
      <c r="I80" s="56">
        <v>41486</v>
      </c>
      <c r="J80" s="57">
        <f t="shared" si="5"/>
        <v>1.876E-05</v>
      </c>
      <c r="M80" s="58">
        <f t="shared" si="6"/>
        <v>1.876E-05</v>
      </c>
      <c r="N80" s="58">
        <v>1.876E-05</v>
      </c>
      <c r="O80" s="59"/>
      <c r="P80" s="58"/>
      <c r="Q80" s="58">
        <f t="shared" si="7"/>
        <v>1.876E-05</v>
      </c>
      <c r="R80" s="58">
        <v>0</v>
      </c>
      <c r="S80" s="59"/>
      <c r="T80" s="59"/>
      <c r="U80" s="58">
        <f t="shared" si="8"/>
        <v>0</v>
      </c>
      <c r="V80" s="59"/>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row>
    <row r="81" spans="1:67" s="54" customFormat="1" ht="12.75" outlineLevel="2">
      <c r="A81" s="54" t="s">
        <v>82</v>
      </c>
      <c r="B81" s="55">
        <v>254939747</v>
      </c>
      <c r="C81" s="54" t="s">
        <v>83</v>
      </c>
      <c r="G81" s="54" t="s">
        <v>86</v>
      </c>
      <c r="H81" s="54" t="s">
        <v>86</v>
      </c>
      <c r="I81" s="56">
        <v>41516</v>
      </c>
      <c r="J81" s="57">
        <f t="shared" si="5"/>
        <v>1.365E-05</v>
      </c>
      <c r="M81" s="58">
        <f t="shared" si="6"/>
        <v>1.365E-05</v>
      </c>
      <c r="N81" s="58">
        <v>1.365E-05</v>
      </c>
      <c r="O81" s="59"/>
      <c r="P81" s="58"/>
      <c r="Q81" s="58">
        <f t="shared" si="7"/>
        <v>1.365E-05</v>
      </c>
      <c r="R81" s="58">
        <v>0</v>
      </c>
      <c r="S81" s="59"/>
      <c r="T81" s="59"/>
      <c r="U81" s="58">
        <f t="shared" si="8"/>
        <v>0</v>
      </c>
      <c r="V81" s="59"/>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row>
    <row r="82" spans="1:67" s="54" customFormat="1" ht="12.75" outlineLevel="2">
      <c r="A82" s="54" t="s">
        <v>82</v>
      </c>
      <c r="B82" s="55">
        <v>254939747</v>
      </c>
      <c r="C82" s="54" t="s">
        <v>83</v>
      </c>
      <c r="G82" s="54" t="s">
        <v>86</v>
      </c>
      <c r="H82" s="54" t="s">
        <v>86</v>
      </c>
      <c r="I82" s="56">
        <v>41547</v>
      </c>
      <c r="J82" s="57">
        <f t="shared" si="5"/>
        <v>1.732E-05</v>
      </c>
      <c r="M82" s="58">
        <f t="shared" si="6"/>
        <v>1.732E-05</v>
      </c>
      <c r="N82" s="58">
        <v>1.732E-05</v>
      </c>
      <c r="O82" s="59"/>
      <c r="P82" s="58"/>
      <c r="Q82" s="58">
        <f t="shared" si="7"/>
        <v>1.732E-05</v>
      </c>
      <c r="R82" s="58">
        <v>0</v>
      </c>
      <c r="S82" s="59"/>
      <c r="T82" s="59"/>
      <c r="U82" s="58">
        <f t="shared" si="8"/>
        <v>0</v>
      </c>
      <c r="V82" s="59"/>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row>
    <row r="83" spans="1:67" s="54" customFormat="1" ht="12.75" outlineLevel="2">
      <c r="A83" s="54" t="s">
        <v>82</v>
      </c>
      <c r="B83" s="55">
        <v>254939747</v>
      </c>
      <c r="C83" s="54" t="s">
        <v>83</v>
      </c>
      <c r="G83" s="56" t="s">
        <v>86</v>
      </c>
      <c r="H83" s="56" t="s">
        <v>86</v>
      </c>
      <c r="I83" s="56">
        <v>41578</v>
      </c>
      <c r="J83" s="57">
        <f t="shared" si="5"/>
        <v>4.611E-05</v>
      </c>
      <c r="M83" s="58">
        <f t="shared" si="6"/>
        <v>4.611E-05</v>
      </c>
      <c r="N83" s="58">
        <v>4.611E-05</v>
      </c>
      <c r="O83" s="59"/>
      <c r="P83" s="58"/>
      <c r="Q83" s="58">
        <f t="shared" si="7"/>
        <v>4.611E-05</v>
      </c>
      <c r="R83" s="58">
        <v>0</v>
      </c>
      <c r="S83" s="59"/>
      <c r="T83" s="59"/>
      <c r="U83" s="58">
        <f t="shared" si="8"/>
        <v>0</v>
      </c>
      <c r="V83" s="59"/>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row>
    <row r="84" spans="1:67" s="54" customFormat="1" ht="12.75" outlineLevel="2">
      <c r="A84" s="54" t="s">
        <v>82</v>
      </c>
      <c r="B84" s="55">
        <v>254939747</v>
      </c>
      <c r="C84" s="54" t="s">
        <v>83</v>
      </c>
      <c r="G84" s="56" t="s">
        <v>86</v>
      </c>
      <c r="H84" s="56" t="s">
        <v>86</v>
      </c>
      <c r="I84" s="56">
        <v>41607</v>
      </c>
      <c r="J84" s="57">
        <f t="shared" si="5"/>
        <v>2.836E-05</v>
      </c>
      <c r="M84" s="58">
        <f t="shared" si="6"/>
        <v>2.836E-05</v>
      </c>
      <c r="N84" s="58">
        <v>2.836E-05</v>
      </c>
      <c r="O84" s="59"/>
      <c r="P84" s="58"/>
      <c r="Q84" s="58">
        <f t="shared" si="7"/>
        <v>2.836E-05</v>
      </c>
      <c r="R84" s="58">
        <v>0</v>
      </c>
      <c r="S84" s="59"/>
      <c r="T84" s="59"/>
      <c r="U84" s="58">
        <f t="shared" si="8"/>
        <v>0</v>
      </c>
      <c r="V84" s="59"/>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row>
    <row r="85" spans="1:67" s="54" customFormat="1" ht="12.75" outlineLevel="2">
      <c r="A85" s="54" t="s">
        <v>82</v>
      </c>
      <c r="B85" s="55">
        <v>254939747</v>
      </c>
      <c r="C85" s="54" t="s">
        <v>83</v>
      </c>
      <c r="G85" s="56" t="s">
        <v>86</v>
      </c>
      <c r="H85" s="56" t="s">
        <v>86</v>
      </c>
      <c r="I85" s="56">
        <v>41639</v>
      </c>
      <c r="J85" s="57">
        <f t="shared" si="5"/>
        <v>2.525E-05</v>
      </c>
      <c r="M85" s="58">
        <f t="shared" si="6"/>
        <v>2.525E-05</v>
      </c>
      <c r="N85" s="58">
        <v>2.525E-05</v>
      </c>
      <c r="O85" s="59"/>
      <c r="P85" s="58"/>
      <c r="Q85" s="58">
        <f t="shared" si="7"/>
        <v>2.525E-05</v>
      </c>
      <c r="R85" s="58">
        <v>0</v>
      </c>
      <c r="S85" s="59"/>
      <c r="T85" s="59"/>
      <c r="U85" s="58">
        <f t="shared" si="8"/>
        <v>0</v>
      </c>
      <c r="V85" s="59"/>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row>
    <row r="86" spans="1:67" s="54" customFormat="1" ht="12.75" outlineLevel="1">
      <c r="A86" s="74" t="s">
        <v>146</v>
      </c>
      <c r="B86" s="55"/>
      <c r="G86" s="56"/>
      <c r="H86" s="56"/>
      <c r="I86" s="56"/>
      <c r="J86" s="57"/>
      <c r="M86" s="58">
        <f>SUBTOTAL(9,M74:M85)</f>
        <v>0.00047214999999999996</v>
      </c>
      <c r="N86" s="58"/>
      <c r="O86" s="59"/>
      <c r="P86" s="58"/>
      <c r="Q86" s="58">
        <f>SUBTOTAL(9,Q74:Q85)</f>
        <v>0.00047214999999999996</v>
      </c>
      <c r="R86" s="58"/>
      <c r="S86" s="59"/>
      <c r="T86" s="59"/>
      <c r="U86" s="58"/>
      <c r="V86" s="59"/>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f>SUBTOTAL(9,BO74:BO85)</f>
        <v>0</v>
      </c>
    </row>
    <row r="87" spans="1:67" s="54" customFormat="1" ht="12.75" outlineLevel="2">
      <c r="A87" s="54" t="s">
        <v>84</v>
      </c>
      <c r="B87" s="55">
        <v>254939747</v>
      </c>
      <c r="C87" s="54" t="s">
        <v>83</v>
      </c>
      <c r="G87" s="54" t="s">
        <v>86</v>
      </c>
      <c r="H87" s="54" t="s">
        <v>86</v>
      </c>
      <c r="I87" s="56">
        <v>41305</v>
      </c>
      <c r="J87" s="57">
        <f t="shared" si="5"/>
        <v>6.473E-05</v>
      </c>
      <c r="M87" s="58">
        <f t="shared" si="6"/>
        <v>6.473E-05</v>
      </c>
      <c r="N87" s="58">
        <v>6.473E-05</v>
      </c>
      <c r="O87" s="59"/>
      <c r="P87" s="58"/>
      <c r="Q87" s="58">
        <f t="shared" si="7"/>
        <v>6.473E-05</v>
      </c>
      <c r="R87" s="58">
        <v>0</v>
      </c>
      <c r="S87" s="59"/>
      <c r="T87" s="59"/>
      <c r="U87" s="58">
        <f t="shared" si="8"/>
        <v>0</v>
      </c>
      <c r="V87" s="59"/>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row>
    <row r="88" spans="1:67" s="54" customFormat="1" ht="12.75" outlineLevel="2">
      <c r="A88" s="54" t="s">
        <v>84</v>
      </c>
      <c r="B88" s="55">
        <v>254939747</v>
      </c>
      <c r="C88" s="54" t="s">
        <v>83</v>
      </c>
      <c r="G88" s="54" t="s">
        <v>86</v>
      </c>
      <c r="H88" s="54" t="s">
        <v>86</v>
      </c>
      <c r="I88" s="56">
        <v>41333</v>
      </c>
      <c r="J88" s="57">
        <f t="shared" si="5"/>
        <v>6.15E-05</v>
      </c>
      <c r="M88" s="58">
        <f t="shared" si="6"/>
        <v>6.15E-05</v>
      </c>
      <c r="N88" s="58">
        <v>6.15E-05</v>
      </c>
      <c r="O88" s="59"/>
      <c r="P88" s="58"/>
      <c r="Q88" s="58">
        <f t="shared" si="7"/>
        <v>6.15E-05</v>
      </c>
      <c r="R88" s="58">
        <v>0</v>
      </c>
      <c r="S88" s="59"/>
      <c r="T88" s="59"/>
      <c r="U88" s="58">
        <f t="shared" si="8"/>
        <v>0</v>
      </c>
      <c r="V88" s="59"/>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row>
    <row r="89" spans="1:67" s="54" customFormat="1" ht="12.75" outlineLevel="2">
      <c r="A89" s="54" t="s">
        <v>84</v>
      </c>
      <c r="B89" s="55">
        <v>254939747</v>
      </c>
      <c r="C89" s="54" t="s">
        <v>83</v>
      </c>
      <c r="G89" s="54" t="s">
        <v>86</v>
      </c>
      <c r="H89" s="54" t="s">
        <v>86</v>
      </c>
      <c r="I89" s="56">
        <v>41361</v>
      </c>
      <c r="J89" s="57">
        <f t="shared" si="5"/>
        <v>7.275E-05</v>
      </c>
      <c r="M89" s="58">
        <f t="shared" si="6"/>
        <v>7.275E-05</v>
      </c>
      <c r="N89" s="58">
        <v>7.275E-05</v>
      </c>
      <c r="O89" s="59"/>
      <c r="P89" s="58"/>
      <c r="Q89" s="58">
        <f t="shared" si="7"/>
        <v>7.275E-05</v>
      </c>
      <c r="R89" s="58">
        <v>0</v>
      </c>
      <c r="S89" s="59"/>
      <c r="T89" s="59"/>
      <c r="U89" s="58">
        <f t="shared" si="8"/>
        <v>0</v>
      </c>
      <c r="V89" s="59"/>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row>
    <row r="90" spans="1:67" s="54" customFormat="1" ht="12.75" outlineLevel="2">
      <c r="A90" s="54" t="s">
        <v>84</v>
      </c>
      <c r="B90" s="55">
        <v>254939747</v>
      </c>
      <c r="C90" s="54" t="s">
        <v>83</v>
      </c>
      <c r="G90" s="54" t="s">
        <v>86</v>
      </c>
      <c r="H90" s="54" t="s">
        <v>86</v>
      </c>
      <c r="I90" s="56">
        <v>41394</v>
      </c>
      <c r="J90" s="57">
        <f t="shared" si="5"/>
        <v>6.85E-05</v>
      </c>
      <c r="M90" s="58">
        <f t="shared" si="6"/>
        <v>6.85E-05</v>
      </c>
      <c r="N90" s="58">
        <v>6.85E-05</v>
      </c>
      <c r="O90" s="59"/>
      <c r="P90" s="58"/>
      <c r="Q90" s="58">
        <f t="shared" si="7"/>
        <v>6.85E-05</v>
      </c>
      <c r="R90" s="58">
        <v>0</v>
      </c>
      <c r="S90" s="59"/>
      <c r="T90" s="59"/>
      <c r="U90" s="58">
        <f t="shared" si="8"/>
        <v>0</v>
      </c>
      <c r="V90" s="59"/>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row>
    <row r="91" spans="1:67" s="54" customFormat="1" ht="12.75" outlineLevel="2">
      <c r="A91" s="54" t="s">
        <v>84</v>
      </c>
      <c r="B91" s="55">
        <v>254939747</v>
      </c>
      <c r="C91" s="54" t="s">
        <v>83</v>
      </c>
      <c r="G91" s="54" t="s">
        <v>86</v>
      </c>
      <c r="H91" s="54" t="s">
        <v>86</v>
      </c>
      <c r="I91" s="56">
        <v>41425</v>
      </c>
      <c r="J91" s="57">
        <f t="shared" si="5"/>
        <v>3.65E-05</v>
      </c>
      <c r="M91" s="58">
        <f t="shared" si="6"/>
        <v>3.65E-05</v>
      </c>
      <c r="N91" s="58">
        <v>3.65E-05</v>
      </c>
      <c r="O91" s="59"/>
      <c r="P91" s="58"/>
      <c r="Q91" s="58">
        <f t="shared" si="7"/>
        <v>3.65E-05</v>
      </c>
      <c r="R91" s="58">
        <v>0</v>
      </c>
      <c r="S91" s="59"/>
      <c r="T91" s="59"/>
      <c r="U91" s="58">
        <f t="shared" si="8"/>
        <v>0</v>
      </c>
      <c r="V91" s="59"/>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row>
    <row r="92" spans="1:67" s="54" customFormat="1" ht="12.75" outlineLevel="2">
      <c r="A92" s="54" t="s">
        <v>84</v>
      </c>
      <c r="B92" s="55">
        <v>254939747</v>
      </c>
      <c r="C92" s="54" t="s">
        <v>83</v>
      </c>
      <c r="G92" s="54" t="s">
        <v>86</v>
      </c>
      <c r="H92" s="54" t="s">
        <v>86</v>
      </c>
      <c r="I92" s="56">
        <v>41453</v>
      </c>
      <c r="J92" s="57">
        <f t="shared" si="5"/>
        <v>1.872E-05</v>
      </c>
      <c r="M92" s="58">
        <f t="shared" si="6"/>
        <v>1.872E-05</v>
      </c>
      <c r="N92" s="58">
        <v>1.872E-05</v>
      </c>
      <c r="O92" s="59"/>
      <c r="P92" s="58"/>
      <c r="Q92" s="58">
        <f t="shared" si="7"/>
        <v>1.872E-05</v>
      </c>
      <c r="R92" s="58">
        <v>0</v>
      </c>
      <c r="S92" s="59"/>
      <c r="T92" s="59"/>
      <c r="U92" s="58">
        <f t="shared" si="8"/>
        <v>0</v>
      </c>
      <c r="V92" s="59"/>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row>
    <row r="93" spans="1:67" s="49" customFormat="1" ht="12.75" outlineLevel="2">
      <c r="A93" s="54" t="s">
        <v>84</v>
      </c>
      <c r="B93" s="55">
        <v>254939747</v>
      </c>
      <c r="C93" s="54" t="s">
        <v>83</v>
      </c>
      <c r="D93" s="54"/>
      <c r="E93" s="54"/>
      <c r="F93" s="54"/>
      <c r="G93" s="54" t="s">
        <v>86</v>
      </c>
      <c r="H93" s="54" t="s">
        <v>86</v>
      </c>
      <c r="I93" s="56">
        <v>41486</v>
      </c>
      <c r="J93" s="57">
        <f t="shared" si="5"/>
        <v>1.876E-05</v>
      </c>
      <c r="K93" s="54"/>
      <c r="L93" s="54"/>
      <c r="M93" s="58">
        <f t="shared" si="6"/>
        <v>1.876E-05</v>
      </c>
      <c r="N93" s="58">
        <v>1.876E-05</v>
      </c>
      <c r="O93" s="59"/>
      <c r="P93" s="58"/>
      <c r="Q93" s="58">
        <f t="shared" si="7"/>
        <v>1.876E-05</v>
      </c>
      <c r="R93" s="58">
        <v>0</v>
      </c>
      <c r="S93" s="59"/>
      <c r="T93" s="59"/>
      <c r="U93" s="58">
        <f t="shared" si="8"/>
        <v>0</v>
      </c>
      <c r="V93" s="59"/>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row>
    <row r="94" spans="1:67" s="49" customFormat="1" ht="12.75" outlineLevel="2">
      <c r="A94" s="54" t="s">
        <v>84</v>
      </c>
      <c r="B94" s="55">
        <v>254939747</v>
      </c>
      <c r="C94" s="54" t="s">
        <v>83</v>
      </c>
      <c r="D94" s="54"/>
      <c r="E94" s="54"/>
      <c r="F94" s="54"/>
      <c r="G94" s="54" t="s">
        <v>86</v>
      </c>
      <c r="H94" s="54" t="s">
        <v>86</v>
      </c>
      <c r="I94" s="56">
        <v>41516</v>
      </c>
      <c r="J94" s="57">
        <f t="shared" si="5"/>
        <v>1.365E-05</v>
      </c>
      <c r="K94" s="54"/>
      <c r="L94" s="54"/>
      <c r="M94" s="58">
        <f t="shared" si="6"/>
        <v>1.365E-05</v>
      </c>
      <c r="N94" s="58">
        <v>1.365E-05</v>
      </c>
      <c r="O94" s="59"/>
      <c r="P94" s="58"/>
      <c r="Q94" s="58">
        <f t="shared" si="7"/>
        <v>1.365E-05</v>
      </c>
      <c r="R94" s="58">
        <v>0</v>
      </c>
      <c r="S94" s="59"/>
      <c r="T94" s="59"/>
      <c r="U94" s="58">
        <f t="shared" si="8"/>
        <v>0</v>
      </c>
      <c r="V94" s="59"/>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row>
    <row r="95" spans="1:67" s="49" customFormat="1" ht="12.75" outlineLevel="2">
      <c r="A95" s="54" t="s">
        <v>84</v>
      </c>
      <c r="B95" s="55">
        <v>254939747</v>
      </c>
      <c r="C95" s="54" t="s">
        <v>83</v>
      </c>
      <c r="D95" s="54"/>
      <c r="E95" s="54"/>
      <c r="F95" s="54"/>
      <c r="G95" s="54" t="s">
        <v>86</v>
      </c>
      <c r="H95" s="54" t="s">
        <v>86</v>
      </c>
      <c r="I95" s="56">
        <v>41547</v>
      </c>
      <c r="J95" s="57">
        <f t="shared" si="5"/>
        <v>1.732E-05</v>
      </c>
      <c r="K95" s="54"/>
      <c r="L95" s="54"/>
      <c r="M95" s="58">
        <f t="shared" si="6"/>
        <v>1.732E-05</v>
      </c>
      <c r="N95" s="58">
        <v>1.732E-05</v>
      </c>
      <c r="O95" s="59"/>
      <c r="P95" s="58"/>
      <c r="Q95" s="58">
        <f t="shared" si="7"/>
        <v>1.732E-05</v>
      </c>
      <c r="R95" s="58">
        <v>0</v>
      </c>
      <c r="S95" s="59"/>
      <c r="T95" s="59"/>
      <c r="U95" s="58">
        <f t="shared" si="8"/>
        <v>0</v>
      </c>
      <c r="V95" s="59"/>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row>
    <row r="96" spans="1:67" s="49" customFormat="1" ht="12.75" outlineLevel="2">
      <c r="A96" s="54" t="s">
        <v>84</v>
      </c>
      <c r="B96" s="55">
        <v>254939747</v>
      </c>
      <c r="C96" s="54" t="s">
        <v>83</v>
      </c>
      <c r="D96" s="54"/>
      <c r="E96" s="54"/>
      <c r="F96" s="54"/>
      <c r="G96" s="56" t="s">
        <v>86</v>
      </c>
      <c r="H96" s="56" t="s">
        <v>86</v>
      </c>
      <c r="I96" s="56">
        <v>41578</v>
      </c>
      <c r="J96" s="57">
        <f t="shared" si="5"/>
        <v>4.611E-05</v>
      </c>
      <c r="K96" s="54"/>
      <c r="L96" s="54"/>
      <c r="M96" s="58">
        <f t="shared" si="6"/>
        <v>4.611E-05</v>
      </c>
      <c r="N96" s="58">
        <v>4.611E-05</v>
      </c>
      <c r="O96" s="59"/>
      <c r="P96" s="58"/>
      <c r="Q96" s="58">
        <f t="shared" si="7"/>
        <v>4.611E-05</v>
      </c>
      <c r="R96" s="58">
        <v>0</v>
      </c>
      <c r="S96" s="59"/>
      <c r="T96" s="59"/>
      <c r="U96" s="58">
        <f t="shared" si="8"/>
        <v>0</v>
      </c>
      <c r="V96" s="59"/>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row>
    <row r="97" spans="1:67" s="49" customFormat="1" ht="12.75" outlineLevel="2">
      <c r="A97" s="54" t="s">
        <v>84</v>
      </c>
      <c r="B97" s="55">
        <v>254939747</v>
      </c>
      <c r="C97" s="54" t="s">
        <v>83</v>
      </c>
      <c r="D97" s="54"/>
      <c r="E97" s="54"/>
      <c r="F97" s="54"/>
      <c r="G97" s="56" t="s">
        <v>86</v>
      </c>
      <c r="H97" s="56" t="s">
        <v>86</v>
      </c>
      <c r="I97" s="56">
        <v>41607</v>
      </c>
      <c r="J97" s="57">
        <f t="shared" si="5"/>
        <v>2.836E-05</v>
      </c>
      <c r="K97" s="54"/>
      <c r="L97" s="54"/>
      <c r="M97" s="58">
        <f t="shared" si="6"/>
        <v>2.836E-05</v>
      </c>
      <c r="N97" s="58">
        <v>2.836E-05</v>
      </c>
      <c r="O97" s="59"/>
      <c r="P97" s="58"/>
      <c r="Q97" s="58">
        <f t="shared" si="7"/>
        <v>2.836E-05</v>
      </c>
      <c r="R97" s="58">
        <v>0</v>
      </c>
      <c r="S97" s="59"/>
      <c r="T97" s="59"/>
      <c r="U97" s="58">
        <f t="shared" si="8"/>
        <v>0</v>
      </c>
      <c r="V97" s="59"/>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row>
    <row r="98" spans="1:67" s="49" customFormat="1" ht="12.75" outlineLevel="2">
      <c r="A98" s="54" t="s">
        <v>84</v>
      </c>
      <c r="B98" s="55">
        <v>254939747</v>
      </c>
      <c r="C98" s="54" t="s">
        <v>83</v>
      </c>
      <c r="D98" s="54"/>
      <c r="E98" s="54"/>
      <c r="F98" s="54"/>
      <c r="G98" s="56" t="s">
        <v>86</v>
      </c>
      <c r="H98" s="56" t="s">
        <v>86</v>
      </c>
      <c r="I98" s="56">
        <v>41639</v>
      </c>
      <c r="J98" s="57">
        <f t="shared" si="5"/>
        <v>2.525E-05</v>
      </c>
      <c r="K98" s="54"/>
      <c r="L98" s="54"/>
      <c r="M98" s="58">
        <f t="shared" si="6"/>
        <v>2.525E-05</v>
      </c>
      <c r="N98" s="58">
        <v>2.525E-05</v>
      </c>
      <c r="O98" s="59"/>
      <c r="P98" s="58"/>
      <c r="Q98" s="58">
        <f t="shared" si="7"/>
        <v>2.525E-05</v>
      </c>
      <c r="R98" s="58">
        <v>0</v>
      </c>
      <c r="S98" s="59"/>
      <c r="T98" s="59"/>
      <c r="U98" s="58">
        <f t="shared" si="8"/>
        <v>0</v>
      </c>
      <c r="V98" s="59"/>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row>
    <row r="99" spans="1:67" s="49" customFormat="1" ht="12.75" outlineLevel="1">
      <c r="A99" s="74" t="s">
        <v>147</v>
      </c>
      <c r="B99" s="55"/>
      <c r="C99" s="54"/>
      <c r="D99" s="54"/>
      <c r="E99" s="54"/>
      <c r="F99" s="54"/>
      <c r="G99" s="56"/>
      <c r="H99" s="56"/>
      <c r="I99" s="56"/>
      <c r="J99" s="57"/>
      <c r="K99" s="54"/>
      <c r="L99" s="54"/>
      <c r="M99" s="58">
        <f>SUBTOTAL(9,M87:M98)</f>
        <v>0.00047214999999999996</v>
      </c>
      <c r="N99" s="58"/>
      <c r="O99" s="59"/>
      <c r="P99" s="58"/>
      <c r="Q99" s="58">
        <f>SUBTOTAL(9,Q87:Q98)</f>
        <v>0.00047214999999999996</v>
      </c>
      <c r="R99" s="58"/>
      <c r="S99" s="59"/>
      <c r="T99" s="59"/>
      <c r="U99" s="58"/>
      <c r="V99" s="59"/>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f>SUBTOTAL(9,BO87:BO98)</f>
        <v>0</v>
      </c>
    </row>
    <row r="100" spans="1:67" s="49" customFormat="1" ht="12.75" outlineLevel="2">
      <c r="A100" s="54" t="s">
        <v>85</v>
      </c>
      <c r="B100" s="55">
        <v>254939747</v>
      </c>
      <c r="C100" s="54" t="s">
        <v>83</v>
      </c>
      <c r="D100" s="54"/>
      <c r="E100" s="54"/>
      <c r="F100" s="54"/>
      <c r="G100" s="54" t="s">
        <v>86</v>
      </c>
      <c r="H100" s="54" t="s">
        <v>86</v>
      </c>
      <c r="I100" s="56">
        <v>41305</v>
      </c>
      <c r="J100" s="57">
        <f t="shared" si="5"/>
        <v>6.473E-05</v>
      </c>
      <c r="K100" s="54"/>
      <c r="L100" s="54"/>
      <c r="M100" s="58">
        <f t="shared" si="6"/>
        <v>6.473E-05</v>
      </c>
      <c r="N100" s="58">
        <v>6.473E-05</v>
      </c>
      <c r="O100" s="59"/>
      <c r="P100" s="58"/>
      <c r="Q100" s="58">
        <f t="shared" si="7"/>
        <v>6.473E-05</v>
      </c>
      <c r="R100" s="58">
        <v>0</v>
      </c>
      <c r="S100" s="59"/>
      <c r="T100" s="59"/>
      <c r="U100" s="58">
        <f t="shared" si="8"/>
        <v>0</v>
      </c>
      <c r="V100" s="59"/>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row>
    <row r="101" spans="1:67" s="49" customFormat="1" ht="12.75" outlineLevel="2">
      <c r="A101" s="54" t="s">
        <v>85</v>
      </c>
      <c r="B101" s="55">
        <v>254939747</v>
      </c>
      <c r="C101" s="54" t="s">
        <v>83</v>
      </c>
      <c r="D101" s="54"/>
      <c r="E101" s="54"/>
      <c r="F101" s="54"/>
      <c r="G101" s="54" t="s">
        <v>86</v>
      </c>
      <c r="H101" s="54" t="s">
        <v>86</v>
      </c>
      <c r="I101" s="56">
        <v>41333</v>
      </c>
      <c r="J101" s="57">
        <f t="shared" si="5"/>
        <v>6.15E-05</v>
      </c>
      <c r="K101" s="54"/>
      <c r="L101" s="54"/>
      <c r="M101" s="58">
        <f t="shared" si="6"/>
        <v>6.15E-05</v>
      </c>
      <c r="N101" s="58">
        <v>6.15E-05</v>
      </c>
      <c r="O101" s="59"/>
      <c r="P101" s="58"/>
      <c r="Q101" s="58">
        <f t="shared" si="7"/>
        <v>6.15E-05</v>
      </c>
      <c r="R101" s="58">
        <v>0</v>
      </c>
      <c r="S101" s="59"/>
      <c r="T101" s="59"/>
      <c r="U101" s="58">
        <f t="shared" si="8"/>
        <v>0</v>
      </c>
      <c r="V101" s="59"/>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row>
    <row r="102" spans="1:67" s="49" customFormat="1" ht="12.75" outlineLevel="2">
      <c r="A102" s="54" t="s">
        <v>85</v>
      </c>
      <c r="B102" s="55">
        <v>254939747</v>
      </c>
      <c r="C102" s="54" t="s">
        <v>83</v>
      </c>
      <c r="D102" s="54"/>
      <c r="E102" s="54"/>
      <c r="F102" s="54"/>
      <c r="G102" s="54" t="s">
        <v>86</v>
      </c>
      <c r="H102" s="54" t="s">
        <v>86</v>
      </c>
      <c r="I102" s="56">
        <v>41361</v>
      </c>
      <c r="J102" s="57">
        <f t="shared" si="5"/>
        <v>7.275E-05</v>
      </c>
      <c r="K102" s="54"/>
      <c r="L102" s="54"/>
      <c r="M102" s="58">
        <f t="shared" si="6"/>
        <v>7.275E-05</v>
      </c>
      <c r="N102" s="58">
        <v>7.275E-05</v>
      </c>
      <c r="O102" s="59"/>
      <c r="P102" s="58"/>
      <c r="Q102" s="58">
        <f t="shared" si="7"/>
        <v>7.275E-05</v>
      </c>
      <c r="R102" s="58">
        <v>0</v>
      </c>
      <c r="S102" s="59"/>
      <c r="T102" s="59"/>
      <c r="U102" s="58">
        <f t="shared" si="8"/>
        <v>0</v>
      </c>
      <c r="V102" s="59"/>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row>
    <row r="103" spans="1:67" s="49" customFormat="1" ht="12.75" outlineLevel="2">
      <c r="A103" s="54" t="s">
        <v>85</v>
      </c>
      <c r="B103" s="55">
        <v>254939747</v>
      </c>
      <c r="C103" s="54" t="s">
        <v>83</v>
      </c>
      <c r="D103" s="54"/>
      <c r="E103" s="54"/>
      <c r="F103" s="54"/>
      <c r="G103" s="54" t="s">
        <v>86</v>
      </c>
      <c r="H103" s="54" t="s">
        <v>86</v>
      </c>
      <c r="I103" s="56">
        <v>41394</v>
      </c>
      <c r="J103" s="57">
        <f t="shared" si="5"/>
        <v>6.85E-05</v>
      </c>
      <c r="K103" s="54"/>
      <c r="L103" s="54"/>
      <c r="M103" s="58">
        <f t="shared" si="6"/>
        <v>6.85E-05</v>
      </c>
      <c r="N103" s="58">
        <v>6.85E-05</v>
      </c>
      <c r="O103" s="59"/>
      <c r="P103" s="58"/>
      <c r="Q103" s="58">
        <f t="shared" si="7"/>
        <v>6.85E-05</v>
      </c>
      <c r="R103" s="58">
        <v>0</v>
      </c>
      <c r="S103" s="59"/>
      <c r="T103" s="59"/>
      <c r="U103" s="58">
        <f t="shared" si="8"/>
        <v>0</v>
      </c>
      <c r="V103" s="59"/>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row>
    <row r="104" spans="1:67" s="49" customFormat="1" ht="12.75" outlineLevel="2">
      <c r="A104" s="54" t="s">
        <v>85</v>
      </c>
      <c r="B104" s="55">
        <v>254939747</v>
      </c>
      <c r="C104" s="54" t="s">
        <v>83</v>
      </c>
      <c r="D104" s="54"/>
      <c r="E104" s="54"/>
      <c r="F104" s="54"/>
      <c r="G104" s="54" t="s">
        <v>86</v>
      </c>
      <c r="H104" s="54" t="s">
        <v>86</v>
      </c>
      <c r="I104" s="56">
        <v>41425</v>
      </c>
      <c r="J104" s="57">
        <f t="shared" si="5"/>
        <v>3.65E-05</v>
      </c>
      <c r="K104" s="54"/>
      <c r="L104" s="54"/>
      <c r="M104" s="58">
        <f t="shared" si="6"/>
        <v>3.65E-05</v>
      </c>
      <c r="N104" s="58">
        <v>3.65E-05</v>
      </c>
      <c r="O104" s="59"/>
      <c r="P104" s="58"/>
      <c r="Q104" s="58">
        <f t="shared" si="7"/>
        <v>3.65E-05</v>
      </c>
      <c r="R104" s="58">
        <v>0</v>
      </c>
      <c r="S104" s="59"/>
      <c r="T104" s="59"/>
      <c r="U104" s="58">
        <f t="shared" si="8"/>
        <v>0</v>
      </c>
      <c r="V104" s="59"/>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row>
    <row r="105" spans="1:67" s="49" customFormat="1" ht="12.75" outlineLevel="2">
      <c r="A105" s="54" t="s">
        <v>85</v>
      </c>
      <c r="B105" s="55">
        <v>254939747</v>
      </c>
      <c r="C105" s="54" t="s">
        <v>83</v>
      </c>
      <c r="D105" s="54"/>
      <c r="E105" s="54"/>
      <c r="F105" s="54"/>
      <c r="G105" s="54" t="s">
        <v>86</v>
      </c>
      <c r="H105" s="54" t="s">
        <v>86</v>
      </c>
      <c r="I105" s="56">
        <v>41453</v>
      </c>
      <c r="J105" s="57">
        <f t="shared" si="5"/>
        <v>1.872E-05</v>
      </c>
      <c r="K105" s="54"/>
      <c r="L105" s="54"/>
      <c r="M105" s="58">
        <f t="shared" si="6"/>
        <v>1.872E-05</v>
      </c>
      <c r="N105" s="58">
        <v>1.872E-05</v>
      </c>
      <c r="O105" s="59"/>
      <c r="P105" s="58"/>
      <c r="Q105" s="58">
        <f t="shared" si="7"/>
        <v>1.872E-05</v>
      </c>
      <c r="R105" s="58">
        <v>0</v>
      </c>
      <c r="S105" s="59"/>
      <c r="T105" s="59"/>
      <c r="U105" s="58">
        <f t="shared" si="8"/>
        <v>0</v>
      </c>
      <c r="V105" s="59"/>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row>
    <row r="106" spans="1:67" s="49" customFormat="1" ht="12.75" outlineLevel="2">
      <c r="A106" s="54" t="s">
        <v>85</v>
      </c>
      <c r="B106" s="55">
        <v>254939747</v>
      </c>
      <c r="C106" s="54" t="s">
        <v>83</v>
      </c>
      <c r="D106" s="54"/>
      <c r="E106" s="54"/>
      <c r="F106" s="54"/>
      <c r="G106" s="54" t="s">
        <v>86</v>
      </c>
      <c r="H106" s="54" t="s">
        <v>86</v>
      </c>
      <c r="I106" s="56">
        <v>41486</v>
      </c>
      <c r="J106" s="57">
        <f t="shared" si="5"/>
        <v>1.876E-05</v>
      </c>
      <c r="K106" s="54"/>
      <c r="L106" s="54"/>
      <c r="M106" s="58">
        <f t="shared" si="6"/>
        <v>1.876E-05</v>
      </c>
      <c r="N106" s="58">
        <v>1.876E-05</v>
      </c>
      <c r="O106" s="59"/>
      <c r="P106" s="58"/>
      <c r="Q106" s="58">
        <f t="shared" si="7"/>
        <v>1.876E-05</v>
      </c>
      <c r="R106" s="58">
        <v>0</v>
      </c>
      <c r="S106" s="59"/>
      <c r="T106" s="59"/>
      <c r="U106" s="58">
        <f t="shared" si="8"/>
        <v>0</v>
      </c>
      <c r="V106" s="59"/>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row>
    <row r="107" spans="1:67" s="49" customFormat="1" ht="12.75" outlineLevel="2">
      <c r="A107" s="54" t="s">
        <v>85</v>
      </c>
      <c r="B107" s="55">
        <v>254939747</v>
      </c>
      <c r="C107" s="54" t="s">
        <v>83</v>
      </c>
      <c r="D107" s="54"/>
      <c r="E107" s="54"/>
      <c r="F107" s="54"/>
      <c r="G107" s="54" t="s">
        <v>86</v>
      </c>
      <c r="H107" s="54" t="s">
        <v>86</v>
      </c>
      <c r="I107" s="56">
        <v>41516</v>
      </c>
      <c r="J107" s="57">
        <f t="shared" si="5"/>
        <v>1.365E-05</v>
      </c>
      <c r="K107" s="54"/>
      <c r="L107" s="54"/>
      <c r="M107" s="58">
        <f t="shared" si="6"/>
        <v>1.365E-05</v>
      </c>
      <c r="N107" s="58">
        <v>1.365E-05</v>
      </c>
      <c r="O107" s="59"/>
      <c r="P107" s="58"/>
      <c r="Q107" s="58">
        <f t="shared" si="7"/>
        <v>1.365E-05</v>
      </c>
      <c r="R107" s="58">
        <v>0</v>
      </c>
      <c r="S107" s="59"/>
      <c r="T107" s="59"/>
      <c r="U107" s="58">
        <f t="shared" si="8"/>
        <v>0</v>
      </c>
      <c r="V107" s="59"/>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row>
    <row r="108" spans="1:67" s="49" customFormat="1" ht="12.75" outlineLevel="2">
      <c r="A108" s="54" t="s">
        <v>85</v>
      </c>
      <c r="B108" s="55">
        <v>254939747</v>
      </c>
      <c r="C108" s="54" t="s">
        <v>83</v>
      </c>
      <c r="D108" s="54"/>
      <c r="E108" s="54"/>
      <c r="F108" s="54"/>
      <c r="G108" s="54" t="s">
        <v>86</v>
      </c>
      <c r="H108" s="54" t="s">
        <v>86</v>
      </c>
      <c r="I108" s="56">
        <v>41547</v>
      </c>
      <c r="J108" s="57">
        <f t="shared" si="5"/>
        <v>1.732E-05</v>
      </c>
      <c r="K108" s="54"/>
      <c r="L108" s="54"/>
      <c r="M108" s="58">
        <f t="shared" si="6"/>
        <v>1.732E-05</v>
      </c>
      <c r="N108" s="58">
        <v>1.732E-05</v>
      </c>
      <c r="O108" s="59"/>
      <c r="P108" s="58"/>
      <c r="Q108" s="58">
        <f t="shared" si="7"/>
        <v>1.732E-05</v>
      </c>
      <c r="R108" s="58">
        <v>0</v>
      </c>
      <c r="S108" s="59"/>
      <c r="T108" s="59"/>
      <c r="U108" s="58">
        <f t="shared" si="8"/>
        <v>0</v>
      </c>
      <c r="V108" s="59"/>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row>
    <row r="109" spans="1:67" s="49" customFormat="1" ht="12.75" outlineLevel="2">
      <c r="A109" s="54" t="s">
        <v>85</v>
      </c>
      <c r="B109" s="55">
        <v>254939747</v>
      </c>
      <c r="C109" s="54" t="s">
        <v>83</v>
      </c>
      <c r="D109" s="54"/>
      <c r="E109" s="54"/>
      <c r="F109" s="54"/>
      <c r="G109" s="56" t="s">
        <v>86</v>
      </c>
      <c r="H109" s="56" t="s">
        <v>86</v>
      </c>
      <c r="I109" s="56">
        <v>41578</v>
      </c>
      <c r="J109" s="57">
        <f t="shared" si="5"/>
        <v>4.611E-05</v>
      </c>
      <c r="K109" s="54"/>
      <c r="L109" s="54"/>
      <c r="M109" s="58">
        <f t="shared" si="6"/>
        <v>4.611E-05</v>
      </c>
      <c r="N109" s="58">
        <v>4.611E-05</v>
      </c>
      <c r="O109" s="59"/>
      <c r="P109" s="58"/>
      <c r="Q109" s="58">
        <f t="shared" si="7"/>
        <v>4.611E-05</v>
      </c>
      <c r="R109" s="58">
        <v>0</v>
      </c>
      <c r="S109" s="59"/>
      <c r="T109" s="59"/>
      <c r="U109" s="58">
        <f t="shared" si="8"/>
        <v>0</v>
      </c>
      <c r="V109" s="59"/>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row>
    <row r="110" spans="1:67" s="49" customFormat="1" ht="12.75" outlineLevel="2">
      <c r="A110" s="54" t="s">
        <v>85</v>
      </c>
      <c r="B110" s="55">
        <v>254939747</v>
      </c>
      <c r="C110" s="54" t="s">
        <v>83</v>
      </c>
      <c r="D110" s="54"/>
      <c r="E110" s="54"/>
      <c r="F110" s="54"/>
      <c r="G110" s="56" t="s">
        <v>86</v>
      </c>
      <c r="H110" s="56" t="s">
        <v>86</v>
      </c>
      <c r="I110" s="56">
        <v>41607</v>
      </c>
      <c r="J110" s="57">
        <f t="shared" si="5"/>
        <v>2.836E-05</v>
      </c>
      <c r="K110" s="54"/>
      <c r="L110" s="54"/>
      <c r="M110" s="58">
        <f t="shared" si="6"/>
        <v>2.836E-05</v>
      </c>
      <c r="N110" s="58">
        <v>2.836E-05</v>
      </c>
      <c r="O110" s="59"/>
      <c r="P110" s="58"/>
      <c r="Q110" s="58">
        <f t="shared" si="7"/>
        <v>2.836E-05</v>
      </c>
      <c r="R110" s="58">
        <v>0</v>
      </c>
      <c r="S110" s="59"/>
      <c r="T110" s="59"/>
      <c r="U110" s="58">
        <f t="shared" si="8"/>
        <v>0</v>
      </c>
      <c r="V110" s="59"/>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row>
    <row r="111" spans="1:67" s="49" customFormat="1" ht="12.75" outlineLevel="2">
      <c r="A111" s="54" t="s">
        <v>85</v>
      </c>
      <c r="B111" s="55">
        <v>254939747</v>
      </c>
      <c r="C111" s="54" t="s">
        <v>83</v>
      </c>
      <c r="D111" s="54"/>
      <c r="E111" s="54"/>
      <c r="F111" s="54"/>
      <c r="G111" s="56" t="s">
        <v>86</v>
      </c>
      <c r="H111" s="56" t="s">
        <v>86</v>
      </c>
      <c r="I111" s="56">
        <v>41639</v>
      </c>
      <c r="J111" s="57">
        <f t="shared" si="5"/>
        <v>2.525E-05</v>
      </c>
      <c r="K111" s="54"/>
      <c r="L111" s="54"/>
      <c r="M111" s="58">
        <f t="shared" si="6"/>
        <v>2.525E-05</v>
      </c>
      <c r="N111" s="58">
        <v>2.525E-05</v>
      </c>
      <c r="O111" s="59"/>
      <c r="P111" s="58"/>
      <c r="Q111" s="58">
        <f t="shared" si="7"/>
        <v>2.525E-05</v>
      </c>
      <c r="R111" s="58">
        <v>0</v>
      </c>
      <c r="S111" s="59"/>
      <c r="T111" s="59"/>
      <c r="U111" s="58">
        <f t="shared" si="8"/>
        <v>0</v>
      </c>
      <c r="V111" s="59"/>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row>
    <row r="112" spans="1:67" s="49" customFormat="1" ht="12.75" outlineLevel="1">
      <c r="A112" s="74" t="s">
        <v>148</v>
      </c>
      <c r="B112" s="55"/>
      <c r="C112" s="54"/>
      <c r="D112" s="54"/>
      <c r="E112" s="54"/>
      <c r="F112" s="54"/>
      <c r="G112" s="56"/>
      <c r="H112" s="56"/>
      <c r="I112" s="56"/>
      <c r="J112" s="57"/>
      <c r="K112" s="54"/>
      <c r="L112" s="54"/>
      <c r="M112" s="58">
        <f>SUBTOTAL(9,M100:M111)</f>
        <v>0.00047214999999999996</v>
      </c>
      <c r="N112" s="58"/>
      <c r="O112" s="59"/>
      <c r="P112" s="58"/>
      <c r="Q112" s="58">
        <f>SUBTOTAL(9,Q100:Q111)</f>
        <v>0.00047214999999999996</v>
      </c>
      <c r="R112" s="58"/>
      <c r="S112" s="59"/>
      <c r="T112" s="59"/>
      <c r="U112" s="58"/>
      <c r="V112" s="59"/>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f>SUBTOTAL(9,BO100:BO111)</f>
        <v>0</v>
      </c>
    </row>
    <row r="113" spans="1:67" s="49" customFormat="1" ht="12.75" outlineLevel="2">
      <c r="A113" s="49" t="s">
        <v>91</v>
      </c>
      <c r="B113" s="47">
        <v>254939416</v>
      </c>
      <c r="C113" s="49" t="s">
        <v>92</v>
      </c>
      <c r="G113" s="48">
        <v>41624</v>
      </c>
      <c r="H113" s="48">
        <v>41625</v>
      </c>
      <c r="I113" s="48">
        <v>41625</v>
      </c>
      <c r="J113" s="51">
        <f t="shared" si="5"/>
        <v>2.77346481</v>
      </c>
      <c r="M113" s="52">
        <f t="shared" si="6"/>
        <v>2.77346481</v>
      </c>
      <c r="N113" s="52">
        <v>0.97240481</v>
      </c>
      <c r="O113" s="53">
        <v>1.80106</v>
      </c>
      <c r="P113" s="52"/>
      <c r="Q113" s="52">
        <f t="shared" si="7"/>
        <v>2.77346481</v>
      </c>
      <c r="R113" s="52">
        <f>N113*0.3187</f>
        <v>0.30990541294699997</v>
      </c>
      <c r="S113" s="53">
        <f>O113*0.3187</f>
        <v>0.573997822</v>
      </c>
      <c r="T113" s="53"/>
      <c r="U113" s="52">
        <f t="shared" si="8"/>
        <v>0.883903234947</v>
      </c>
      <c r="V113" s="53"/>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row>
    <row r="114" spans="1:67" s="49" customFormat="1" ht="12.75" outlineLevel="1">
      <c r="A114" s="23" t="s">
        <v>149</v>
      </c>
      <c r="B114" s="47"/>
      <c r="G114" s="48"/>
      <c r="H114" s="48"/>
      <c r="I114" s="48"/>
      <c r="J114" s="51"/>
      <c r="M114" s="52">
        <f>SUBTOTAL(9,M113:M113)</f>
        <v>2.77346481</v>
      </c>
      <c r="N114" s="52"/>
      <c r="O114" s="53"/>
      <c r="P114" s="52"/>
      <c r="Q114" s="52">
        <f>SUBTOTAL(9,Q113:Q113)</f>
        <v>2.77346481</v>
      </c>
      <c r="R114" s="52"/>
      <c r="S114" s="53"/>
      <c r="T114" s="53"/>
      <c r="U114" s="52"/>
      <c r="V114" s="53"/>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f>SUBTOTAL(9,BO113:BO113)</f>
        <v>0</v>
      </c>
    </row>
    <row r="115" spans="1:67" s="49" customFormat="1" ht="12.75" outlineLevel="2">
      <c r="A115" s="49" t="s">
        <v>93</v>
      </c>
      <c r="B115" s="47">
        <v>254939325</v>
      </c>
      <c r="C115" s="49" t="s">
        <v>94</v>
      </c>
      <c r="G115" s="48">
        <v>41624</v>
      </c>
      <c r="H115" s="48">
        <v>41625</v>
      </c>
      <c r="I115" s="48">
        <v>41625</v>
      </c>
      <c r="J115" s="51">
        <f t="shared" si="5"/>
        <v>2.4218765</v>
      </c>
      <c r="M115" s="52">
        <f t="shared" si="6"/>
        <v>2.4218765</v>
      </c>
      <c r="N115" s="52">
        <v>0.6208165</v>
      </c>
      <c r="O115" s="53">
        <v>1.80106</v>
      </c>
      <c r="P115" s="52"/>
      <c r="Q115" s="52">
        <f t="shared" si="7"/>
        <v>2.4218765</v>
      </c>
      <c r="R115" s="52">
        <f>N115*0.3187</f>
        <v>0.19785421855</v>
      </c>
      <c r="S115" s="53">
        <f>O115*0.3187</f>
        <v>0.573997822</v>
      </c>
      <c r="T115" s="53"/>
      <c r="U115" s="52">
        <f t="shared" si="8"/>
        <v>0.77185204055</v>
      </c>
      <c r="V115" s="53"/>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row>
    <row r="116" spans="1:67" s="49" customFormat="1" ht="12.75" outlineLevel="1">
      <c r="A116" s="23" t="s">
        <v>150</v>
      </c>
      <c r="B116" s="47"/>
      <c r="G116" s="48"/>
      <c r="H116" s="48"/>
      <c r="I116" s="48"/>
      <c r="J116" s="51"/>
      <c r="M116" s="52">
        <f>SUBTOTAL(9,M115:M115)</f>
        <v>2.4218765</v>
      </c>
      <c r="N116" s="52"/>
      <c r="O116" s="53"/>
      <c r="P116" s="52"/>
      <c r="Q116" s="52">
        <f>SUBTOTAL(9,Q115:Q115)</f>
        <v>2.4218765</v>
      </c>
      <c r="R116" s="52"/>
      <c r="S116" s="53"/>
      <c r="T116" s="53"/>
      <c r="U116" s="52"/>
      <c r="V116" s="53"/>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f>SUBTOTAL(9,BO115:BO115)</f>
        <v>0</v>
      </c>
    </row>
    <row r="117" spans="1:67" s="49" customFormat="1" ht="12.75" outlineLevel="2">
      <c r="A117" s="49" t="s">
        <v>95</v>
      </c>
      <c r="B117" s="47">
        <v>254939697</v>
      </c>
      <c r="C117" s="49" t="s">
        <v>96</v>
      </c>
      <c r="G117" s="48">
        <v>41624</v>
      </c>
      <c r="H117" s="48">
        <v>41625</v>
      </c>
      <c r="I117" s="48">
        <v>41625</v>
      </c>
      <c r="J117" s="51">
        <f>K117+L117+M117</f>
        <v>0.2524123</v>
      </c>
      <c r="M117" s="52">
        <f>+N117+O117+V117+Z117+AB117+AD117</f>
        <v>0.2524123</v>
      </c>
      <c r="N117" s="52">
        <v>0.2524123</v>
      </c>
      <c r="O117" s="53"/>
      <c r="P117" s="52"/>
      <c r="Q117" s="52">
        <f>N117+O117+P117</f>
        <v>0.2524123</v>
      </c>
      <c r="R117" s="52">
        <f>N117*0.1465</f>
        <v>0.036978401949999996</v>
      </c>
      <c r="S117" s="53"/>
      <c r="T117" s="53"/>
      <c r="U117" s="52">
        <f>R117+S117+T117</f>
        <v>0.036978401949999996</v>
      </c>
      <c r="V117" s="53"/>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row>
    <row r="118" spans="1:67" s="49" customFormat="1" ht="12.75" outlineLevel="1">
      <c r="A118" s="23" t="s">
        <v>151</v>
      </c>
      <c r="B118" s="47"/>
      <c r="G118" s="48"/>
      <c r="H118" s="48"/>
      <c r="I118" s="48"/>
      <c r="J118" s="51"/>
      <c r="M118" s="52">
        <f>SUBTOTAL(9,M117:M117)</f>
        <v>0.2524123</v>
      </c>
      <c r="N118" s="52"/>
      <c r="O118" s="53"/>
      <c r="P118" s="52"/>
      <c r="Q118" s="52">
        <f>SUBTOTAL(9,Q117:Q117)</f>
        <v>0.2524123</v>
      </c>
      <c r="R118" s="52"/>
      <c r="S118" s="53"/>
      <c r="T118" s="53"/>
      <c r="U118" s="52"/>
      <c r="V118" s="53"/>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f>SUBTOTAL(9,BO117:BO117)</f>
        <v>0</v>
      </c>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2013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Rappl, Steven A</cp:lastModifiedBy>
  <cp:lastPrinted>2014-01-17T17:19:34Z</cp:lastPrinted>
  <dcterms:created xsi:type="dcterms:W3CDTF">2005-07-20T15:33:39Z</dcterms:created>
  <dcterms:modified xsi:type="dcterms:W3CDTF">2016-02-26T20:56:26Z</dcterms:modified>
  <cp:category/>
  <cp:version/>
  <cp:contentType/>
  <cp:contentStatus/>
</cp:coreProperties>
</file>